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rika\Előirányzat módosítás\2020. évi\I. sz. ei. mód Önkormányzat\"/>
    </mc:Choice>
  </mc:AlternateContent>
  <xr:revisionPtr revIDLastSave="0" documentId="13_ncr:1_{6842832E-7835-42BA-8D68-066134C72FDF}" xr6:coauthVersionLast="45" xr6:coauthVersionMax="45" xr10:uidLastSave="{00000000-0000-0000-0000-000000000000}"/>
  <bookViews>
    <workbookView xWindow="-108" yWindow="-108" windowWidth="23256" windowHeight="12576" tabRatio="624" xr2:uid="{00000000-000D-0000-FFFF-FFFF00000000}"/>
  </bookViews>
  <sheets>
    <sheet name="3. melléklet" sheetId="1" r:id="rId1"/>
  </sheets>
  <definedNames>
    <definedName name="_xlnm.Print_Titles" localSheetId="0">'3. melléklet'!$A:$B</definedName>
    <definedName name="_xlnm.Print_Area" localSheetId="0">'3. melléklet'!$A$1:$BG$30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8" i="1" l="1"/>
  <c r="BF30" i="1"/>
  <c r="BF28" i="1"/>
  <c r="BH26" i="1"/>
  <c r="BF17" i="1"/>
  <c r="BF13" i="1"/>
  <c r="BF9" i="1"/>
  <c r="BH6" i="1"/>
  <c r="BE28" i="1"/>
  <c r="BE24" i="1"/>
  <c r="BE30" i="1" s="1"/>
  <c r="BE13" i="1"/>
  <c r="BE17" i="1" s="1"/>
  <c r="BE9" i="1"/>
  <c r="BG5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D9" i="1"/>
  <c r="BH9" i="1" s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C9" i="1"/>
  <c r="BH19" i="1"/>
  <c r="BH5" i="1"/>
  <c r="BH7" i="1"/>
  <c r="BH8" i="1"/>
  <c r="BH10" i="1"/>
  <c r="BH11" i="1"/>
  <c r="BH12" i="1"/>
  <c r="BH14" i="1"/>
  <c r="BH15" i="1"/>
  <c r="BH16" i="1"/>
  <c r="BH20" i="1"/>
  <c r="BH21" i="1"/>
  <c r="BH22" i="1"/>
  <c r="BH23" i="1"/>
  <c r="BH25" i="1"/>
  <c r="BH27" i="1"/>
  <c r="BH29" i="1"/>
  <c r="BH4" i="1"/>
  <c r="BG19" i="1"/>
  <c r="BG6" i="1"/>
  <c r="BG7" i="1"/>
  <c r="BG8" i="1"/>
  <c r="BG10" i="1"/>
  <c r="BG11" i="1"/>
  <c r="BG12" i="1"/>
  <c r="BG14" i="1"/>
  <c r="BG15" i="1"/>
  <c r="BG16" i="1"/>
  <c r="BG20" i="1"/>
  <c r="BG21" i="1"/>
  <c r="BG22" i="1"/>
  <c r="BG23" i="1"/>
  <c r="BG25" i="1"/>
  <c r="BG26" i="1"/>
  <c r="BG27" i="1"/>
  <c r="BG29" i="1"/>
  <c r="BG4" i="1"/>
  <c r="C28" i="1"/>
  <c r="C24" i="1"/>
  <c r="C13" i="1"/>
  <c r="BC17" i="1" l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K17" i="1"/>
  <c r="I17" i="1"/>
  <c r="G17" i="1"/>
  <c r="E17" i="1"/>
  <c r="BB17" i="1"/>
  <c r="AV17" i="1"/>
  <c r="AL17" i="1"/>
  <c r="P17" i="1"/>
  <c r="J17" i="1"/>
  <c r="F17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K30" i="1"/>
  <c r="I30" i="1"/>
  <c r="G30" i="1"/>
  <c r="E30" i="1"/>
  <c r="BH24" i="1"/>
  <c r="X17" i="1"/>
  <c r="BH13" i="1"/>
  <c r="BD17" i="1"/>
  <c r="AX17" i="1"/>
  <c r="AT17" i="1"/>
  <c r="AH17" i="1"/>
  <c r="T17" i="1"/>
  <c r="L17" i="1"/>
  <c r="H17" i="1"/>
  <c r="BG24" i="1"/>
  <c r="AZ17" i="1"/>
  <c r="AR17" i="1"/>
  <c r="AP17" i="1"/>
  <c r="AN17" i="1"/>
  <c r="AJ17" i="1"/>
  <c r="AF17" i="1"/>
  <c r="AD17" i="1"/>
  <c r="AB17" i="1"/>
  <c r="Z17" i="1"/>
  <c r="V17" i="1"/>
  <c r="R17" i="1"/>
  <c r="N17" i="1"/>
  <c r="D17" i="1"/>
  <c r="BH17" i="1" s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L30" i="1"/>
  <c r="J30" i="1"/>
  <c r="H30" i="1"/>
  <c r="F30" i="1"/>
  <c r="D30" i="1"/>
  <c r="BG9" i="1"/>
  <c r="BG28" i="1"/>
  <c r="BG13" i="1"/>
  <c r="C30" i="1"/>
  <c r="C17" i="1"/>
  <c r="BH30" i="1" l="1"/>
  <c r="BG17" i="1"/>
  <c r="BG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Móni</author>
  </authors>
  <commentList>
    <comment ref="W19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Móni:</t>
        </r>
        <r>
          <rPr>
            <sz val="8"/>
            <color indexed="81"/>
            <rFont val="Tahoma"/>
            <family val="2"/>
            <charset val="238"/>
          </rPr>
          <t xml:space="preserve">
III. melléklet szerint hj. A pénzbeli segélyhez 9480,
igénylés alapján 35288
</t>
        </r>
      </text>
    </comment>
  </commentList>
</comments>
</file>

<file path=xl/sharedStrings.xml><?xml version="1.0" encoding="utf-8"?>
<sst xmlns="http://schemas.openxmlformats.org/spreadsheetml/2006/main" count="108" uniqueCount="108">
  <si>
    <t>KIADÁS</t>
  </si>
  <si>
    <t>Rovatrend</t>
  </si>
  <si>
    <t>Rovat megnevezése</t>
  </si>
  <si>
    <t>K1</t>
  </si>
  <si>
    <t>Személyi juttatások</t>
  </si>
  <si>
    <t>K2</t>
  </si>
  <si>
    <t>Munkaadókat terhelő jár. és szoc. hj. Adó</t>
  </si>
  <si>
    <t>K3</t>
  </si>
  <si>
    <t>Dologi kiadások</t>
  </si>
  <si>
    <t>K4</t>
  </si>
  <si>
    <t>Ellátottak pénzbeli juttatásai</t>
  </si>
  <si>
    <t>K5</t>
  </si>
  <si>
    <t>Egyéb működési  célú kiadások</t>
  </si>
  <si>
    <t>Működési kiadások összesen</t>
  </si>
  <si>
    <t>K6</t>
  </si>
  <si>
    <t>Beruházás</t>
  </si>
  <si>
    <t>K7</t>
  </si>
  <si>
    <t>Felújítás</t>
  </si>
  <si>
    <t>K8</t>
  </si>
  <si>
    <t>Egyéb felhalmozási célú kiadások</t>
  </si>
  <si>
    <t>Felhalmozási kiadások összesen</t>
  </si>
  <si>
    <t>Finanszírozás</t>
  </si>
  <si>
    <t>Tartalékok</t>
  </si>
  <si>
    <t>Kiadások mindösszesen</t>
  </si>
  <si>
    <t>BEVÉTEL</t>
  </si>
  <si>
    <t>B11</t>
  </si>
  <si>
    <t>Önkormányzatok működési támogatása</t>
  </si>
  <si>
    <t>Működési célú támog. államháztart. belülről</t>
  </si>
  <si>
    <t>B3</t>
  </si>
  <si>
    <t>Közhatalmi bevételek</t>
  </si>
  <si>
    <t>B4</t>
  </si>
  <si>
    <t>Működési bevételek</t>
  </si>
  <si>
    <t>B6</t>
  </si>
  <si>
    <t>Működési bevételek össesen:</t>
  </si>
  <si>
    <t>B5</t>
  </si>
  <si>
    <t>Felhalmozási bevételek</t>
  </si>
  <si>
    <t>Felhalmozási célú támog. államházt. belülről</t>
  </si>
  <si>
    <t>B7</t>
  </si>
  <si>
    <t>Felhalmozási célú átvett pénzeszközök</t>
  </si>
  <si>
    <t>Felhalmozási bevételek összesen</t>
  </si>
  <si>
    <t>B8</t>
  </si>
  <si>
    <t>Finanszírozási bevételek ( p.maradvány )</t>
  </si>
  <si>
    <t>Bevételek mindösszesen</t>
  </si>
  <si>
    <t xml:space="preserve">Működési célú átvett pénzeszközök </t>
  </si>
  <si>
    <t>K513</t>
  </si>
  <si>
    <t>B2</t>
  </si>
  <si>
    <t>Áh-n belüli megelőlegezések visszafizetése</t>
  </si>
  <si>
    <t>K9</t>
  </si>
  <si>
    <t>K914</t>
  </si>
  <si>
    <t>Sportpálya előirányzat</t>
  </si>
  <si>
    <t>Városi közúti személyszáll. kerékpárút előirányzat</t>
  </si>
  <si>
    <t>Településfejlesztés MFP előirányzat</t>
  </si>
  <si>
    <t>Önkormányzati jogalkotás előirányzat</t>
  </si>
  <si>
    <t>Civil szervezetek támogatása előirányzat</t>
  </si>
  <si>
    <t>Önkormányzatok elszámolása előirányzat</t>
  </si>
  <si>
    <t>Helyi adók beszedése előirányzat</t>
  </si>
  <si>
    <t>Közvilágítás előirányzat</t>
  </si>
  <si>
    <t>Város és községgazdálkodás előirányzat</t>
  </si>
  <si>
    <t>Háziorvosi ellátás előirányzat</t>
  </si>
  <si>
    <t>Fogorvosi alapellátás előirányzat</t>
  </si>
  <si>
    <t>Védőnő előirányzat</t>
  </si>
  <si>
    <t>Segélyek előirányzat</t>
  </si>
  <si>
    <t>Közfoglalkoztatás előirányzat</t>
  </si>
  <si>
    <t>Közművelődés működtetése előirányzat</t>
  </si>
  <si>
    <t>Közművelődés programok előirányzat</t>
  </si>
  <si>
    <t>Könyvtár előirányzat</t>
  </si>
  <si>
    <t>Család- és gyermekjóléti szolgáltatások előirányzat</t>
  </si>
  <si>
    <t>Vagyongazdálkodás előirányzat</t>
  </si>
  <si>
    <t>Gyermekétkeztetés előirányzat</t>
  </si>
  <si>
    <t>Köztemető, lakás-gazgálkodás előirányzat</t>
  </si>
  <si>
    <t>Zöldterület kezelés előirányzat</t>
  </si>
  <si>
    <t>Közutak fenntartása előirányzat</t>
  </si>
  <si>
    <t>Bölcsődei ellátás előirányzat</t>
  </si>
  <si>
    <t>Idősek Otthona előirányzat</t>
  </si>
  <si>
    <t>2020. évi ei. Mindösszesen</t>
  </si>
  <si>
    <t>Önkormányzati jogalkotás módosított előirányzat</t>
  </si>
  <si>
    <t>Civil szervezetek támogatása módosított előirányzat</t>
  </si>
  <si>
    <t>Önkormányzatok elszámolása módosított előirányzat</t>
  </si>
  <si>
    <t>Helyi adók beszedése módosított előirányzat</t>
  </si>
  <si>
    <t>Közvilágítás módosított előirányzat</t>
  </si>
  <si>
    <t>Város és községgazdálkodás módosított előirányzat</t>
  </si>
  <si>
    <t>Intézmények finanszírozása Közös Hivatal előirányzat</t>
  </si>
  <si>
    <t>Intézmények finanszírozása Közös Hivatal módosított előirányzat</t>
  </si>
  <si>
    <t>Háziorvosi ellátás módosított előirányzat</t>
  </si>
  <si>
    <t>Fogorvosi alapellátás módosított előirányzat</t>
  </si>
  <si>
    <t>Védőnő módosított előirányzat</t>
  </si>
  <si>
    <t>Segélyek módosított előirányzat</t>
  </si>
  <si>
    <t>Közfoglalkoztatás módosított előirányzat</t>
  </si>
  <si>
    <t>Közművelődés működtetése módosított előirányzat</t>
  </si>
  <si>
    <t>Közművelődés programok módosított előirányzat</t>
  </si>
  <si>
    <t>Könyvtár módosított előirányzat</t>
  </si>
  <si>
    <t>Sportpálya módosított előirányzat</t>
  </si>
  <si>
    <t>Család- és gyermekjóléti szolgáltatások  módosított előirányzat</t>
  </si>
  <si>
    <t>Vagyongazdálkodás módosított előirányzat</t>
  </si>
  <si>
    <t>Városi közúti személyszáll. kerékpárút módosított előirányzat</t>
  </si>
  <si>
    <t>Közműv., -közösségi részv. fejl. előirányzat</t>
  </si>
  <si>
    <t>Közműv., -közösségi részv. fejl.  módosított előirányzat</t>
  </si>
  <si>
    <t>Gyermekétkeztetés módosított előirányzat</t>
  </si>
  <si>
    <t>Köztemető, lakás-gazgálkodás módosított előirányzat</t>
  </si>
  <si>
    <t>Zöldterület kezelés módosított előirányzat</t>
  </si>
  <si>
    <t>Közutak fenntartása módosított előirányzat</t>
  </si>
  <si>
    <t>Településfejlesztés módosított MFP előirányzat</t>
  </si>
  <si>
    <t>Idősek Otthona módosított előirányzat</t>
  </si>
  <si>
    <t>Bölcsődei ellátás módosított előirányzat</t>
  </si>
  <si>
    <t>2021. évi ei. módosított Mindösszesen</t>
  </si>
  <si>
    <t>B16</t>
  </si>
  <si>
    <t xml:space="preserve">Fertőző megbetegedések megelőlegezése, járványügyi ellátás módosírtott előorányzat </t>
  </si>
  <si>
    <t>Komplex környezetvédelmi programok támogatása előirányzat módosítás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</si>
</sst>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F_t_-;\-* #,##0\ _F_t_-;_-* &quot;-&quot;\ _F_t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164" fontId="3" fillId="0" borderId="1" xfId="0" applyNumberFormat="1" applyFont="1" applyBorder="1"/>
    <xf numFmtId="0" fontId="5" fillId="0" borderId="1" xfId="0" applyFont="1" applyFill="1" applyBorder="1"/>
    <xf numFmtId="0" fontId="5" fillId="0" borderId="0" xfId="0" applyFont="1" applyFill="1"/>
    <xf numFmtId="0" fontId="5" fillId="0" borderId="1" xfId="0" applyFont="1" applyBorder="1"/>
    <xf numFmtId="0" fontId="5" fillId="0" borderId="0" xfId="0" applyFont="1"/>
    <xf numFmtId="164" fontId="6" fillId="0" borderId="1" xfId="0" applyNumberFormat="1" applyFont="1" applyFill="1" applyBorder="1"/>
    <xf numFmtId="0" fontId="7" fillId="0" borderId="1" xfId="0" applyFont="1" applyBorder="1"/>
    <xf numFmtId="0" fontId="7" fillId="0" borderId="0" xfId="0" applyFont="1"/>
    <xf numFmtId="164" fontId="3" fillId="0" borderId="0" xfId="0" applyNumberFormat="1" applyFont="1"/>
    <xf numFmtId="164" fontId="3" fillId="0" borderId="1" xfId="0" applyNumberFormat="1" applyFont="1" applyFill="1" applyBorder="1"/>
    <xf numFmtId="0" fontId="8" fillId="0" borderId="1" xfId="0" applyFont="1" applyBorder="1"/>
    <xf numFmtId="0" fontId="8" fillId="0" borderId="0" xfId="0" applyFont="1"/>
    <xf numFmtId="164" fontId="9" fillId="0" borderId="0" xfId="0" applyNumberFormat="1" applyFont="1"/>
    <xf numFmtId="164" fontId="10" fillId="0" borderId="0" xfId="0" applyNumberFormat="1" applyFont="1"/>
    <xf numFmtId="164" fontId="11" fillId="0" borderId="1" xfId="0" applyNumberFormat="1" applyFont="1" applyBorder="1"/>
    <xf numFmtId="164" fontId="6" fillId="0" borderId="1" xfId="0" applyNumberFormat="1" applyFont="1" applyBorder="1"/>
    <xf numFmtId="0" fontId="12" fillId="2" borderId="1" xfId="0" applyFont="1" applyFill="1" applyBorder="1"/>
    <xf numFmtId="0" fontId="5" fillId="2" borderId="1" xfId="0" applyFont="1" applyFill="1" applyBorder="1"/>
    <xf numFmtId="164" fontId="6" fillId="2" borderId="1" xfId="0" applyNumberFormat="1" applyFont="1" applyFill="1" applyBorder="1"/>
    <xf numFmtId="0" fontId="12" fillId="2" borderId="0" xfId="0" applyFont="1" applyFill="1"/>
    <xf numFmtId="164" fontId="11" fillId="2" borderId="1" xfId="0" applyNumberFormat="1" applyFont="1" applyFill="1" applyBorder="1"/>
    <xf numFmtId="0" fontId="5" fillId="2" borderId="0" xfId="0" applyFont="1" applyFill="1"/>
    <xf numFmtId="0" fontId="13" fillId="0" borderId="1" xfId="0" applyFont="1" applyFill="1" applyBorder="1"/>
    <xf numFmtId="164" fontId="3" fillId="0" borderId="0" xfId="0" applyNumberFormat="1" applyFont="1" applyBorder="1"/>
    <xf numFmtId="164" fontId="11" fillId="0" borderId="0" xfId="0" applyNumberFormat="1" applyFont="1" applyBorder="1"/>
    <xf numFmtId="164" fontId="3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1" fillId="0" borderId="4" xfId="0" applyNumberFormat="1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H30"/>
  <sheetViews>
    <sheetView tabSelected="1" zoomScaleNormal="100" workbookViewId="0">
      <pane xSplit="2" ySplit="3" topLeftCell="I22" activePane="bottomRight" state="frozen"/>
      <selection pane="topRight" activeCell="C1" sqref="C1"/>
      <selection pane="bottomLeft" activeCell="A4" sqref="A4"/>
      <selection pane="bottomRight" activeCell="BF6" sqref="BF6"/>
    </sheetView>
  </sheetViews>
  <sheetFormatPr defaultColWidth="9.109375" defaultRowHeight="15.6" x14ac:dyDescent="0.3"/>
  <cols>
    <col min="1" max="1" width="13.44140625" style="3" customWidth="1"/>
    <col min="2" max="2" width="41.44140625" style="3" customWidth="1"/>
    <col min="3" max="32" width="16.44140625" style="12" customWidth="1"/>
    <col min="33" max="34" width="16.44140625" style="16" customWidth="1"/>
    <col min="35" max="52" width="16.44140625" style="12" customWidth="1"/>
    <col min="53" max="58" width="16.44140625" style="16" customWidth="1"/>
    <col min="59" max="59" width="16.44140625" style="17" customWidth="1"/>
    <col min="60" max="60" width="17.6640625" style="3" customWidth="1"/>
    <col min="61" max="16384" width="9.109375" style="3"/>
  </cols>
  <sheetData>
    <row r="2" spans="1:60" s="1" customFormat="1" ht="21" customHeight="1" x14ac:dyDescent="0.3">
      <c r="A2" s="38" t="s">
        <v>0</v>
      </c>
      <c r="B2" s="38"/>
      <c r="C2" s="35" t="s">
        <v>52</v>
      </c>
      <c r="D2" s="29" t="s">
        <v>75</v>
      </c>
      <c r="E2" s="35" t="s">
        <v>53</v>
      </c>
      <c r="F2" s="29" t="s">
        <v>76</v>
      </c>
      <c r="G2" s="34" t="s">
        <v>54</v>
      </c>
      <c r="H2" s="29" t="s">
        <v>77</v>
      </c>
      <c r="I2" s="34" t="s">
        <v>55</v>
      </c>
      <c r="J2" s="29" t="s">
        <v>78</v>
      </c>
      <c r="K2" s="35" t="s">
        <v>56</v>
      </c>
      <c r="L2" s="29" t="s">
        <v>79</v>
      </c>
      <c r="M2" s="35" t="s">
        <v>57</v>
      </c>
      <c r="N2" s="29" t="s">
        <v>80</v>
      </c>
      <c r="O2" s="35" t="s">
        <v>81</v>
      </c>
      <c r="P2" s="29" t="s">
        <v>82</v>
      </c>
      <c r="Q2" s="35" t="s">
        <v>58</v>
      </c>
      <c r="R2" s="29" t="s">
        <v>83</v>
      </c>
      <c r="S2" s="35" t="s">
        <v>59</v>
      </c>
      <c r="T2" s="29" t="s">
        <v>84</v>
      </c>
      <c r="U2" s="40" t="s">
        <v>60</v>
      </c>
      <c r="V2" s="31" t="s">
        <v>85</v>
      </c>
      <c r="W2" s="40" t="s">
        <v>61</v>
      </c>
      <c r="X2" s="31" t="s">
        <v>86</v>
      </c>
      <c r="Y2" s="35" t="s">
        <v>62</v>
      </c>
      <c r="Z2" s="29" t="s">
        <v>87</v>
      </c>
      <c r="AA2" s="35" t="s">
        <v>63</v>
      </c>
      <c r="AB2" s="29" t="s">
        <v>88</v>
      </c>
      <c r="AC2" s="35" t="s">
        <v>64</v>
      </c>
      <c r="AD2" s="29" t="s">
        <v>89</v>
      </c>
      <c r="AE2" s="40" t="s">
        <v>65</v>
      </c>
      <c r="AF2" s="31" t="s">
        <v>90</v>
      </c>
      <c r="AG2" s="34" t="s">
        <v>49</v>
      </c>
      <c r="AH2" s="29" t="s">
        <v>91</v>
      </c>
      <c r="AI2" s="34" t="s">
        <v>66</v>
      </c>
      <c r="AJ2" s="29" t="s">
        <v>92</v>
      </c>
      <c r="AK2" s="39" t="s">
        <v>67</v>
      </c>
      <c r="AL2" s="29" t="s">
        <v>93</v>
      </c>
      <c r="AM2" s="36" t="s">
        <v>50</v>
      </c>
      <c r="AN2" s="31" t="s">
        <v>94</v>
      </c>
      <c r="AO2" s="36" t="s">
        <v>95</v>
      </c>
      <c r="AP2" s="31" t="s">
        <v>96</v>
      </c>
      <c r="AQ2" s="34" t="s">
        <v>68</v>
      </c>
      <c r="AR2" s="29" t="s">
        <v>97</v>
      </c>
      <c r="AS2" s="34" t="s">
        <v>69</v>
      </c>
      <c r="AT2" s="29" t="s">
        <v>98</v>
      </c>
      <c r="AU2" s="34" t="s">
        <v>70</v>
      </c>
      <c r="AV2" s="29" t="s">
        <v>99</v>
      </c>
      <c r="AW2" s="34" t="s">
        <v>71</v>
      </c>
      <c r="AX2" s="29" t="s">
        <v>100</v>
      </c>
      <c r="AY2" s="36" t="s">
        <v>51</v>
      </c>
      <c r="AZ2" s="31" t="s">
        <v>101</v>
      </c>
      <c r="BA2" s="34" t="s">
        <v>73</v>
      </c>
      <c r="BB2" s="29" t="s">
        <v>102</v>
      </c>
      <c r="BC2" s="34" t="s">
        <v>72</v>
      </c>
      <c r="BD2" s="29" t="s">
        <v>103</v>
      </c>
      <c r="BE2" s="31" t="s">
        <v>106</v>
      </c>
      <c r="BF2" s="31" t="s">
        <v>107</v>
      </c>
      <c r="BG2" s="33" t="s">
        <v>74</v>
      </c>
      <c r="BH2" s="30" t="s">
        <v>104</v>
      </c>
    </row>
    <row r="3" spans="1:60" ht="58.8" customHeight="1" x14ac:dyDescent="0.3">
      <c r="A3" s="2" t="s">
        <v>1</v>
      </c>
      <c r="B3" s="2" t="s">
        <v>2</v>
      </c>
      <c r="C3" s="35"/>
      <c r="D3" s="29"/>
      <c r="E3" s="35"/>
      <c r="F3" s="29"/>
      <c r="G3" s="34"/>
      <c r="H3" s="29"/>
      <c r="I3" s="34"/>
      <c r="J3" s="29"/>
      <c r="K3" s="35"/>
      <c r="L3" s="29"/>
      <c r="M3" s="35"/>
      <c r="N3" s="29"/>
      <c r="O3" s="35"/>
      <c r="P3" s="29"/>
      <c r="Q3" s="35"/>
      <c r="R3" s="29"/>
      <c r="S3" s="35"/>
      <c r="T3" s="29"/>
      <c r="U3" s="40"/>
      <c r="V3" s="32"/>
      <c r="W3" s="40"/>
      <c r="X3" s="32"/>
      <c r="Y3" s="35"/>
      <c r="Z3" s="29"/>
      <c r="AA3" s="35"/>
      <c r="AB3" s="29"/>
      <c r="AC3" s="35"/>
      <c r="AD3" s="29"/>
      <c r="AE3" s="40"/>
      <c r="AF3" s="32"/>
      <c r="AG3" s="34"/>
      <c r="AH3" s="29"/>
      <c r="AI3" s="34"/>
      <c r="AJ3" s="29"/>
      <c r="AK3" s="39"/>
      <c r="AL3" s="29"/>
      <c r="AM3" s="37"/>
      <c r="AN3" s="32"/>
      <c r="AO3" s="37"/>
      <c r="AP3" s="32"/>
      <c r="AQ3" s="34"/>
      <c r="AR3" s="29"/>
      <c r="AS3" s="34"/>
      <c r="AT3" s="29"/>
      <c r="AU3" s="34"/>
      <c r="AV3" s="29"/>
      <c r="AW3" s="34"/>
      <c r="AX3" s="29"/>
      <c r="AY3" s="37"/>
      <c r="AZ3" s="32"/>
      <c r="BA3" s="34"/>
      <c r="BB3" s="29"/>
      <c r="BC3" s="34"/>
      <c r="BD3" s="29"/>
      <c r="BE3" s="32"/>
      <c r="BF3" s="32"/>
      <c r="BG3" s="33"/>
      <c r="BH3" s="30"/>
    </row>
    <row r="4" spans="1:60" ht="21" customHeight="1" x14ac:dyDescent="0.3">
      <c r="A4" s="2" t="s">
        <v>3</v>
      </c>
      <c r="B4" s="2" t="s">
        <v>4</v>
      </c>
      <c r="C4" s="13">
        <v>16712255</v>
      </c>
      <c r="D4" s="13">
        <v>16712255</v>
      </c>
      <c r="E4" s="4"/>
      <c r="F4" s="4"/>
      <c r="G4" s="4"/>
      <c r="H4" s="4"/>
      <c r="I4" s="4"/>
      <c r="J4" s="4"/>
      <c r="K4" s="4"/>
      <c r="L4" s="4"/>
      <c r="M4" s="4">
        <v>1710600</v>
      </c>
      <c r="N4" s="4">
        <v>2314350</v>
      </c>
      <c r="O4" s="4"/>
      <c r="P4" s="4"/>
      <c r="Q4" s="4">
        <v>1932000</v>
      </c>
      <c r="R4" s="4">
        <v>1932000</v>
      </c>
      <c r="S4" s="4"/>
      <c r="T4" s="4"/>
      <c r="U4" s="4">
        <v>9655368</v>
      </c>
      <c r="V4" s="4">
        <v>10655368</v>
      </c>
      <c r="W4" s="4"/>
      <c r="X4" s="4"/>
      <c r="Y4" s="4">
        <v>4579063</v>
      </c>
      <c r="Z4" s="4">
        <v>15585613</v>
      </c>
      <c r="AA4" s="4">
        <v>5586080</v>
      </c>
      <c r="AB4" s="4">
        <v>5586080</v>
      </c>
      <c r="AC4" s="4">
        <v>1758000</v>
      </c>
      <c r="AD4" s="4">
        <v>1966200</v>
      </c>
      <c r="AE4" s="4">
        <v>2523600</v>
      </c>
      <c r="AF4" s="4">
        <v>2692800</v>
      </c>
      <c r="AG4" s="4"/>
      <c r="AH4" s="4"/>
      <c r="AI4" s="4">
        <v>2997450</v>
      </c>
      <c r="AJ4" s="4">
        <v>3510832</v>
      </c>
      <c r="AK4" s="4"/>
      <c r="AL4" s="4"/>
      <c r="AM4" s="4">
        <v>960542</v>
      </c>
      <c r="AN4" s="4">
        <v>960542</v>
      </c>
      <c r="AO4" s="4">
        <v>802233</v>
      </c>
      <c r="AP4" s="4">
        <v>802233</v>
      </c>
      <c r="AQ4" s="4">
        <v>3480300</v>
      </c>
      <c r="AR4" s="4">
        <v>3480300</v>
      </c>
      <c r="AS4" s="4"/>
      <c r="AT4" s="4"/>
      <c r="AU4" s="4"/>
      <c r="AV4" s="4"/>
      <c r="AW4" s="4"/>
      <c r="AX4" s="4"/>
      <c r="AY4" s="4"/>
      <c r="AZ4" s="4">
        <v>2156000</v>
      </c>
      <c r="BA4" s="4"/>
      <c r="BB4" s="4"/>
      <c r="BC4" s="4"/>
      <c r="BD4" s="4"/>
      <c r="BE4" s="4"/>
      <c r="BF4" s="4"/>
      <c r="BG4" s="18">
        <f>C4+E4+G4+I4+K4+M4+O4+Q4+S4+U4+W4+Y4+AA4+AC4+AE4+AG4+AI4+AK4+AM4+AO4+AQ4+AS4+AU4+AW4+AY4+BA4+BC4</f>
        <v>52697491</v>
      </c>
      <c r="BH4" s="18">
        <f>D4+F4+H4+J4+L4+N4+P4+R4+T4+V4+X4+Z4+AB4+AD4+AF4+AH4+AJ4+AL4+AN4+AP4+AR4+AT4+AV4+AX4+AZ4+BB4+BD4</f>
        <v>68354573</v>
      </c>
    </row>
    <row r="5" spans="1:60" ht="21" customHeight="1" x14ac:dyDescent="0.3">
      <c r="A5" s="2" t="s">
        <v>5</v>
      </c>
      <c r="B5" s="2" t="s">
        <v>6</v>
      </c>
      <c r="C5" s="13">
        <v>2898229</v>
      </c>
      <c r="D5" s="13">
        <v>2898229</v>
      </c>
      <c r="E5" s="4"/>
      <c r="F5" s="4"/>
      <c r="G5" s="4"/>
      <c r="H5" s="4"/>
      <c r="I5" s="4"/>
      <c r="J5" s="4"/>
      <c r="K5" s="4"/>
      <c r="L5" s="4"/>
      <c r="M5" s="4">
        <v>299355</v>
      </c>
      <c r="N5" s="4">
        <v>392935</v>
      </c>
      <c r="O5" s="4"/>
      <c r="P5" s="4"/>
      <c r="Q5" s="4">
        <v>338100</v>
      </c>
      <c r="R5" s="4">
        <v>338100</v>
      </c>
      <c r="S5" s="4"/>
      <c r="T5" s="4"/>
      <c r="U5" s="4">
        <v>1666148</v>
      </c>
      <c r="V5" s="4">
        <v>1821148</v>
      </c>
      <c r="W5" s="4"/>
      <c r="X5" s="4"/>
      <c r="Y5" s="4">
        <v>400668</v>
      </c>
      <c r="Z5" s="4">
        <v>1363758</v>
      </c>
      <c r="AA5" s="4">
        <v>960260</v>
      </c>
      <c r="AB5" s="4">
        <v>960260</v>
      </c>
      <c r="AC5" s="4">
        <v>615888</v>
      </c>
      <c r="AD5" s="4">
        <v>652324</v>
      </c>
      <c r="AE5" s="4">
        <v>441630</v>
      </c>
      <c r="AF5" s="4">
        <v>471240</v>
      </c>
      <c r="AG5" s="4"/>
      <c r="AH5" s="4"/>
      <c r="AI5" s="4">
        <v>524554</v>
      </c>
      <c r="AJ5" s="4">
        <v>609709</v>
      </c>
      <c r="AK5" s="4"/>
      <c r="AL5" s="4"/>
      <c r="AM5" s="4">
        <v>204458</v>
      </c>
      <c r="AN5" s="4">
        <v>204458</v>
      </c>
      <c r="AO5" s="4">
        <v>376795</v>
      </c>
      <c r="AP5" s="4">
        <v>376795</v>
      </c>
      <c r="AQ5" s="4">
        <v>609053</v>
      </c>
      <c r="AR5" s="4">
        <v>609053</v>
      </c>
      <c r="AS5" s="4"/>
      <c r="AT5" s="4"/>
      <c r="AU5" s="4"/>
      <c r="AV5" s="4"/>
      <c r="AW5" s="4"/>
      <c r="AX5" s="4"/>
      <c r="AY5" s="4"/>
      <c r="AZ5" s="4">
        <v>377300</v>
      </c>
      <c r="BA5" s="4"/>
      <c r="BB5" s="4"/>
      <c r="BC5" s="4"/>
      <c r="BD5" s="4"/>
      <c r="BE5" s="4"/>
      <c r="BF5" s="4"/>
      <c r="BG5" s="18">
        <f>C5+E5+G5+I5+K5+M5+O5+Q5+S5+U5+W5+Y5+AA5+AC5+AE5+AG5+AI5+AK5+AM5+AO5+AQ5+AS5+AU5+AW5+AY5+BA5+BC5</f>
        <v>9335138</v>
      </c>
      <c r="BH5" s="18">
        <f>D5+F5+H5+J5+L5+N5+P5+R5+T5+V5+X5+Z5+AB5+AD5+AF5+AH5+AJ5+AL5+AN5+AP5+AR5+AT5+AV5+AX5+AZ5+BB5+BD5</f>
        <v>11075309</v>
      </c>
    </row>
    <row r="6" spans="1:60" ht="21" customHeight="1" x14ac:dyDescent="0.3">
      <c r="A6" s="2" t="s">
        <v>7</v>
      </c>
      <c r="B6" s="2" t="s">
        <v>8</v>
      </c>
      <c r="C6" s="4">
        <v>510000</v>
      </c>
      <c r="D6" s="4">
        <v>510008</v>
      </c>
      <c r="E6" s="4"/>
      <c r="F6" s="4"/>
      <c r="G6" s="4"/>
      <c r="H6" s="4"/>
      <c r="I6" s="4"/>
      <c r="J6" s="4"/>
      <c r="K6" s="4">
        <v>7392000</v>
      </c>
      <c r="L6" s="4">
        <v>7392000</v>
      </c>
      <c r="M6" s="4">
        <v>20493265</v>
      </c>
      <c r="N6" s="4">
        <v>20180291</v>
      </c>
      <c r="O6" s="4"/>
      <c r="P6" s="4"/>
      <c r="Q6" s="4">
        <v>15420000</v>
      </c>
      <c r="R6" s="4">
        <v>15420000</v>
      </c>
      <c r="S6" s="4">
        <v>254000</v>
      </c>
      <c r="T6" s="4">
        <v>254000</v>
      </c>
      <c r="U6" s="4">
        <v>2289000</v>
      </c>
      <c r="V6" s="4">
        <v>2289000</v>
      </c>
      <c r="W6" s="4"/>
      <c r="X6" s="4"/>
      <c r="Y6" s="4"/>
      <c r="Z6" s="4"/>
      <c r="AA6" s="4">
        <v>7240000</v>
      </c>
      <c r="AB6" s="4">
        <v>7240002</v>
      </c>
      <c r="AC6" s="4">
        <v>7500000</v>
      </c>
      <c r="AD6" s="4">
        <v>3000000</v>
      </c>
      <c r="AE6" s="4">
        <v>273000</v>
      </c>
      <c r="AF6" s="4">
        <v>273000</v>
      </c>
      <c r="AG6" s="4">
        <v>355000</v>
      </c>
      <c r="AH6" s="4">
        <v>386750</v>
      </c>
      <c r="AI6" s="4">
        <v>675000</v>
      </c>
      <c r="AJ6" s="4">
        <v>675000</v>
      </c>
      <c r="AK6" s="4">
        <v>6420000</v>
      </c>
      <c r="AL6" s="4">
        <v>6421602</v>
      </c>
      <c r="AM6" s="4">
        <v>9587697</v>
      </c>
      <c r="AN6" s="4">
        <v>9587697</v>
      </c>
      <c r="AO6" s="4">
        <v>1545059</v>
      </c>
      <c r="AP6" s="4">
        <v>1545059</v>
      </c>
      <c r="AQ6" s="4">
        <v>31278000</v>
      </c>
      <c r="AR6" s="4">
        <v>31278002</v>
      </c>
      <c r="AS6" s="4">
        <v>1200000</v>
      </c>
      <c r="AT6" s="4">
        <v>1200000</v>
      </c>
      <c r="AU6" s="4"/>
      <c r="AV6" s="4"/>
      <c r="AW6" s="4">
        <v>2730500</v>
      </c>
      <c r="AX6" s="4">
        <v>2730500</v>
      </c>
      <c r="AY6" s="4">
        <v>1548047</v>
      </c>
      <c r="AZ6" s="4">
        <v>5928087</v>
      </c>
      <c r="BA6" s="4"/>
      <c r="BB6" s="4"/>
      <c r="BC6" s="4">
        <v>5365635</v>
      </c>
      <c r="BD6" s="4">
        <v>5432643</v>
      </c>
      <c r="BE6" s="4">
        <v>97865</v>
      </c>
      <c r="BF6" s="4"/>
      <c r="BG6" s="18">
        <f>C6+E6+G6+I6+K6+M6+O6+Q6+S6+U6+W6+Y6+AA6+AC6+AE6+AG6+AI6+AK6+AM6+AO6+AQ6+AS6+AU6+AW6+AY6+BA6+BC6</f>
        <v>122076203</v>
      </c>
      <c r="BH6" s="18">
        <f>D6+F6+H6+J6+L6+N6+P6+R6+T6+V6+X6+Z6+AB6+AD6+AF6+AH6+AJ6+AL6+AN6+AP6+AR6+AT6+AV6+AX6+AZ6+BB6+BD6+BE6</f>
        <v>121841506</v>
      </c>
    </row>
    <row r="7" spans="1:60" ht="21" customHeight="1" x14ac:dyDescent="0.3">
      <c r="A7" s="2" t="s">
        <v>9</v>
      </c>
      <c r="B7" s="2" t="s">
        <v>10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>
        <v>24561000</v>
      </c>
      <c r="X7" s="4">
        <v>24561000</v>
      </c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18">
        <f>C7+E7+G7+I7+K7+M7+O7+Q7+S7+U7+W7+Y7+AA7+AC7+AE7+AG7+AI7+AK7+AM7+AO7+AQ7+AS7+AU7+AW7+AY7+BA7+BC7</f>
        <v>24561000</v>
      </c>
      <c r="BH7" s="18">
        <f>D7+F7+H7+J7+L7+N7+P7+R7+T7+V7+X7+Z7+AB7+AD7+AF7+AH7+AJ7+AL7+AN7+AP7+AR7+AT7+AV7+AX7+AZ7+BB7+BD7</f>
        <v>24561000</v>
      </c>
    </row>
    <row r="8" spans="1:60" ht="21" customHeight="1" x14ac:dyDescent="0.3">
      <c r="A8" s="2" t="s">
        <v>11</v>
      </c>
      <c r="B8" s="2" t="s">
        <v>12</v>
      </c>
      <c r="C8" s="4"/>
      <c r="D8" s="4"/>
      <c r="E8" s="4">
        <v>500000</v>
      </c>
      <c r="F8" s="4">
        <v>500000</v>
      </c>
      <c r="G8" s="4"/>
      <c r="H8" s="4">
        <v>716210</v>
      </c>
      <c r="I8" s="4"/>
      <c r="J8" s="4"/>
      <c r="K8" s="4"/>
      <c r="L8" s="4"/>
      <c r="M8" s="4">
        <v>2093049</v>
      </c>
      <c r="N8" s="4">
        <v>2093049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>
        <v>2100000</v>
      </c>
      <c r="AT8" s="4">
        <v>2100000</v>
      </c>
      <c r="AU8" s="4">
        <v>50921068</v>
      </c>
      <c r="AV8" s="4">
        <v>50921068</v>
      </c>
      <c r="AW8" s="4"/>
      <c r="AX8" s="4"/>
      <c r="AY8" s="4"/>
      <c r="AZ8" s="4"/>
      <c r="BA8" s="4"/>
      <c r="BB8" s="4"/>
      <c r="BC8" s="4">
        <v>161920262</v>
      </c>
      <c r="BD8" s="4"/>
      <c r="BE8" s="4"/>
      <c r="BF8" s="4"/>
      <c r="BG8" s="18">
        <f>C8+E8+G8+I8+K8+M8+O8+Q8+S8+U8+W8+Y8+AA8+AC8+AE8+AG8+AI8+AK8+AM8+AO8+AQ8+AS8+AU8+AW8+AY8+BA8+BC8</f>
        <v>217534379</v>
      </c>
      <c r="BH8" s="18">
        <f>D8+F8+H8+J8+L8+N8+P8+R8+T8+V8+X8+Z8+AB8+AD8+AF8+AH8+AJ8+AL8+AN8+AP8+AR8+AT8+AV8+AX8+AZ8+BB8+BD8</f>
        <v>56330327</v>
      </c>
    </row>
    <row r="9" spans="1:60" s="23" customFormat="1" ht="21" customHeight="1" x14ac:dyDescent="0.35">
      <c r="A9" s="20"/>
      <c r="B9" s="21" t="s">
        <v>13</v>
      </c>
      <c r="C9" s="22">
        <f>SUM(C4:C8)</f>
        <v>20120484</v>
      </c>
      <c r="D9" s="22">
        <f t="shared" ref="D9:BF9" si="0">SUM(D4:D8)</f>
        <v>20120492</v>
      </c>
      <c r="E9" s="22">
        <f t="shared" si="0"/>
        <v>500000</v>
      </c>
      <c r="F9" s="22">
        <f t="shared" si="0"/>
        <v>500000</v>
      </c>
      <c r="G9" s="22">
        <f t="shared" si="0"/>
        <v>0</v>
      </c>
      <c r="H9" s="22">
        <f t="shared" si="0"/>
        <v>716210</v>
      </c>
      <c r="I9" s="22">
        <f t="shared" si="0"/>
        <v>0</v>
      </c>
      <c r="J9" s="22">
        <f t="shared" si="0"/>
        <v>0</v>
      </c>
      <c r="K9" s="22">
        <f t="shared" si="0"/>
        <v>7392000</v>
      </c>
      <c r="L9" s="22">
        <f t="shared" si="0"/>
        <v>7392000</v>
      </c>
      <c r="M9" s="22">
        <f t="shared" si="0"/>
        <v>24596269</v>
      </c>
      <c r="N9" s="22">
        <f t="shared" si="0"/>
        <v>24980625</v>
      </c>
      <c r="O9" s="22">
        <f t="shared" si="0"/>
        <v>0</v>
      </c>
      <c r="P9" s="22">
        <f t="shared" si="0"/>
        <v>0</v>
      </c>
      <c r="Q9" s="22">
        <f t="shared" si="0"/>
        <v>17690100</v>
      </c>
      <c r="R9" s="22">
        <f t="shared" si="0"/>
        <v>17690100</v>
      </c>
      <c r="S9" s="22">
        <f t="shared" si="0"/>
        <v>254000</v>
      </c>
      <c r="T9" s="22">
        <f t="shared" si="0"/>
        <v>254000</v>
      </c>
      <c r="U9" s="22">
        <f t="shared" si="0"/>
        <v>13610516</v>
      </c>
      <c r="V9" s="22">
        <f t="shared" si="0"/>
        <v>14765516</v>
      </c>
      <c r="W9" s="22">
        <f t="shared" si="0"/>
        <v>24561000</v>
      </c>
      <c r="X9" s="22">
        <f t="shared" si="0"/>
        <v>24561000</v>
      </c>
      <c r="Y9" s="22">
        <f t="shared" si="0"/>
        <v>4979731</v>
      </c>
      <c r="Z9" s="22">
        <f t="shared" si="0"/>
        <v>16949371</v>
      </c>
      <c r="AA9" s="22">
        <f t="shared" si="0"/>
        <v>13786340</v>
      </c>
      <c r="AB9" s="22">
        <f t="shared" si="0"/>
        <v>13786342</v>
      </c>
      <c r="AC9" s="22">
        <f t="shared" si="0"/>
        <v>9873888</v>
      </c>
      <c r="AD9" s="22">
        <f t="shared" si="0"/>
        <v>5618524</v>
      </c>
      <c r="AE9" s="22">
        <f t="shared" si="0"/>
        <v>3238230</v>
      </c>
      <c r="AF9" s="22">
        <f t="shared" si="0"/>
        <v>3437040</v>
      </c>
      <c r="AG9" s="22">
        <f t="shared" si="0"/>
        <v>355000</v>
      </c>
      <c r="AH9" s="22">
        <f t="shared" si="0"/>
        <v>386750</v>
      </c>
      <c r="AI9" s="22">
        <f t="shared" si="0"/>
        <v>4197004</v>
      </c>
      <c r="AJ9" s="22">
        <f t="shared" si="0"/>
        <v>4795541</v>
      </c>
      <c r="AK9" s="22">
        <f t="shared" si="0"/>
        <v>6420000</v>
      </c>
      <c r="AL9" s="22">
        <f t="shared" si="0"/>
        <v>6421602</v>
      </c>
      <c r="AM9" s="22">
        <f t="shared" si="0"/>
        <v>10752697</v>
      </c>
      <c r="AN9" s="22">
        <f t="shared" si="0"/>
        <v>10752697</v>
      </c>
      <c r="AO9" s="22">
        <f t="shared" si="0"/>
        <v>2724087</v>
      </c>
      <c r="AP9" s="22">
        <f t="shared" si="0"/>
        <v>2724087</v>
      </c>
      <c r="AQ9" s="22">
        <f t="shared" si="0"/>
        <v>35367353</v>
      </c>
      <c r="AR9" s="22">
        <f t="shared" si="0"/>
        <v>35367355</v>
      </c>
      <c r="AS9" s="22">
        <f t="shared" si="0"/>
        <v>3300000</v>
      </c>
      <c r="AT9" s="22">
        <f t="shared" si="0"/>
        <v>3300000</v>
      </c>
      <c r="AU9" s="22">
        <f t="shared" si="0"/>
        <v>50921068</v>
      </c>
      <c r="AV9" s="22">
        <f t="shared" si="0"/>
        <v>50921068</v>
      </c>
      <c r="AW9" s="22">
        <f t="shared" si="0"/>
        <v>2730500</v>
      </c>
      <c r="AX9" s="22">
        <f t="shared" si="0"/>
        <v>2730500</v>
      </c>
      <c r="AY9" s="22">
        <f t="shared" si="0"/>
        <v>1548047</v>
      </c>
      <c r="AZ9" s="22">
        <f t="shared" si="0"/>
        <v>8461387</v>
      </c>
      <c r="BA9" s="22">
        <f t="shared" si="0"/>
        <v>0</v>
      </c>
      <c r="BB9" s="22">
        <f t="shared" si="0"/>
        <v>0</v>
      </c>
      <c r="BC9" s="22">
        <f t="shared" si="0"/>
        <v>167285897</v>
      </c>
      <c r="BD9" s="22">
        <f t="shared" si="0"/>
        <v>5432643</v>
      </c>
      <c r="BE9" s="22">
        <f t="shared" si="0"/>
        <v>97865</v>
      </c>
      <c r="BF9" s="22">
        <f t="shared" si="0"/>
        <v>0</v>
      </c>
      <c r="BG9" s="24">
        <f>C9+E9+G9+I9+K9+M9+O9+Q9+S9+U9+W9+Y9+AA9+AC9+AE9+AG9+AI9+AK9+AM9+AO9+AQ9+AS9+AU9+AW9+AY9+BA9+BC9</f>
        <v>426204211</v>
      </c>
      <c r="BH9" s="24">
        <f>D9+F9+H9+J9+L9+N9+P9+R9+T9+V9+X9+Z9+AB9+AD9+AF9+AH9+AJ9+AL9+AN9+AP9+AR9+AT9+AV9+AX9+AZ9+BB9+BD9+BE9</f>
        <v>282162715</v>
      </c>
    </row>
    <row r="10" spans="1:60" ht="21" customHeight="1" x14ac:dyDescent="0.3">
      <c r="A10" s="2" t="s">
        <v>14</v>
      </c>
      <c r="B10" s="2" t="s">
        <v>15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>
        <v>66496</v>
      </c>
      <c r="S10" s="4"/>
      <c r="T10" s="4"/>
      <c r="U10" s="4"/>
      <c r="V10" s="4"/>
      <c r="W10" s="4"/>
      <c r="X10" s="4"/>
      <c r="Y10" s="4"/>
      <c r="Z10" s="4"/>
      <c r="AA10" s="4"/>
      <c r="AB10" s="4">
        <v>179724</v>
      </c>
      <c r="AC10" s="4"/>
      <c r="AD10" s="4"/>
      <c r="AE10" s="4">
        <v>50800</v>
      </c>
      <c r="AF10" s="4">
        <v>50800</v>
      </c>
      <c r="AG10" s="4"/>
      <c r="AH10" s="4"/>
      <c r="AI10" s="4"/>
      <c r="AJ10" s="4"/>
      <c r="AK10" s="4">
        <v>26937968</v>
      </c>
      <c r="AL10" s="4">
        <v>26686023</v>
      </c>
      <c r="AM10" s="4">
        <v>206997757</v>
      </c>
      <c r="AN10" s="4">
        <v>206997757</v>
      </c>
      <c r="AO10" s="4">
        <v>157800</v>
      </c>
      <c r="AP10" s="4">
        <v>157800</v>
      </c>
      <c r="AQ10" s="4">
        <v>22300</v>
      </c>
      <c r="AR10" s="4">
        <v>22300</v>
      </c>
      <c r="AS10" s="4"/>
      <c r="AT10" s="4"/>
      <c r="AU10" s="4"/>
      <c r="AV10" s="4"/>
      <c r="AW10" s="4">
        <v>190500</v>
      </c>
      <c r="AX10" s="4">
        <v>190500</v>
      </c>
      <c r="AY10" s="4"/>
      <c r="AZ10" s="4"/>
      <c r="BA10" s="4"/>
      <c r="BB10" s="4"/>
      <c r="BC10" s="4">
        <v>212534995</v>
      </c>
      <c r="BD10" s="4">
        <v>212534995</v>
      </c>
      <c r="BE10" s="4"/>
      <c r="BF10" s="4"/>
      <c r="BG10" s="18">
        <f>C10+E10+G10+I10+K10+M10+O10+Q10+S10+U10+W10+Y10+AA10+AC10+AE10+AG10+AI10+AK10+AM10+AO10+AQ10+AS10+AU10+AW10+AY10+BA10+BC10</f>
        <v>446892120</v>
      </c>
      <c r="BH10" s="18">
        <f>D10+F10+H10+J10+L10+N10+P10+R10+T10+V10+X10+Z10+AB10+AD10+AF10+AH10+AJ10+AL10+AN10+AP10+AR10+AT10+AV10+AX10+AZ10+BB10+BD10</f>
        <v>446886395</v>
      </c>
    </row>
    <row r="11" spans="1:60" ht="21" customHeight="1" x14ac:dyDescent="0.3">
      <c r="A11" s="2" t="s">
        <v>16</v>
      </c>
      <c r="B11" s="2" t="s">
        <v>17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>
        <v>9700000</v>
      </c>
      <c r="AL11" s="4">
        <v>9951945</v>
      </c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>
        <v>2286000</v>
      </c>
      <c r="AX11" s="4">
        <v>2286000</v>
      </c>
      <c r="AY11" s="4">
        <v>52838417</v>
      </c>
      <c r="AZ11" s="4">
        <v>83707562</v>
      </c>
      <c r="BA11" s="4"/>
      <c r="BB11" s="4"/>
      <c r="BC11" s="4"/>
      <c r="BD11" s="4"/>
      <c r="BE11" s="4"/>
      <c r="BF11" s="4"/>
      <c r="BG11" s="18">
        <f>C11+E11+G11+I11+K11+M11+O11+Q11+S11+U11+W11+Y11+AA11+AC11+AE11+AG11+AI11+AK11+AM11+AO11+AQ11+AS11+AU11+AW11+AY11+BA11+BC11</f>
        <v>64824417</v>
      </c>
      <c r="BH11" s="18">
        <f>D11+F11+H11+J11+L11+N11+P11+R11+T11+V11+X11+Z11+AB11+AD11+AF11+AH11+AJ11+AL11+AN11+AP11+AR11+AT11+AV11+AX11+AZ11+BB11+BD11</f>
        <v>95945507</v>
      </c>
    </row>
    <row r="12" spans="1:60" ht="21" customHeight="1" x14ac:dyDescent="0.3">
      <c r="A12" s="2" t="s">
        <v>18</v>
      </c>
      <c r="B12" s="2" t="s">
        <v>19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>
        <v>23278</v>
      </c>
      <c r="BA12" s="4"/>
      <c r="BB12" s="4"/>
      <c r="BC12" s="4"/>
      <c r="BD12" s="4">
        <v>161920262</v>
      </c>
      <c r="BE12" s="4"/>
      <c r="BF12" s="4"/>
      <c r="BG12" s="18">
        <f>C12+E12+G12+I12+K12+M12+O12+Q12+S12+U12+W12+Y12+AA12+AC12+AE12+AG12+AI12+AK12+AM12+AO12+AQ12+AS12+AU12+AW12+AY12+BA12+BC12</f>
        <v>0</v>
      </c>
      <c r="BH12" s="18">
        <f>D12+F12+H12+J12+L12+N12+P12+R12+T12+V12+X12+Z12+AB12+AD12+AF12+AH12+AJ12+AL12+AN12+AP12+AR12+AT12+AV12+AX12+AZ12+BB12+BD12</f>
        <v>161943540</v>
      </c>
    </row>
    <row r="13" spans="1:60" s="23" customFormat="1" ht="21" customHeight="1" x14ac:dyDescent="0.35">
      <c r="A13" s="20"/>
      <c r="B13" s="21" t="s">
        <v>20</v>
      </c>
      <c r="C13" s="22">
        <f>SUM(C10:C12)</f>
        <v>0</v>
      </c>
      <c r="D13" s="22">
        <f t="shared" ref="D13:BF13" si="1">SUM(D10:D12)</f>
        <v>0</v>
      </c>
      <c r="E13" s="22">
        <f t="shared" si="1"/>
        <v>0</v>
      </c>
      <c r="F13" s="22">
        <f t="shared" si="1"/>
        <v>0</v>
      </c>
      <c r="G13" s="22">
        <f t="shared" si="1"/>
        <v>0</v>
      </c>
      <c r="H13" s="22">
        <f t="shared" si="1"/>
        <v>0</v>
      </c>
      <c r="I13" s="22">
        <f t="shared" si="1"/>
        <v>0</v>
      </c>
      <c r="J13" s="22">
        <f t="shared" si="1"/>
        <v>0</v>
      </c>
      <c r="K13" s="22">
        <f t="shared" si="1"/>
        <v>0</v>
      </c>
      <c r="L13" s="22">
        <f t="shared" si="1"/>
        <v>0</v>
      </c>
      <c r="M13" s="22">
        <f t="shared" si="1"/>
        <v>0</v>
      </c>
      <c r="N13" s="22">
        <f t="shared" si="1"/>
        <v>0</v>
      </c>
      <c r="O13" s="22">
        <f t="shared" si="1"/>
        <v>0</v>
      </c>
      <c r="P13" s="22">
        <f t="shared" si="1"/>
        <v>0</v>
      </c>
      <c r="Q13" s="22">
        <f t="shared" si="1"/>
        <v>0</v>
      </c>
      <c r="R13" s="22">
        <f t="shared" si="1"/>
        <v>66496</v>
      </c>
      <c r="S13" s="22">
        <f t="shared" si="1"/>
        <v>0</v>
      </c>
      <c r="T13" s="22">
        <f t="shared" si="1"/>
        <v>0</v>
      </c>
      <c r="U13" s="22">
        <f t="shared" si="1"/>
        <v>0</v>
      </c>
      <c r="V13" s="22">
        <f t="shared" si="1"/>
        <v>0</v>
      </c>
      <c r="W13" s="22">
        <f t="shared" si="1"/>
        <v>0</v>
      </c>
      <c r="X13" s="22">
        <f t="shared" si="1"/>
        <v>0</v>
      </c>
      <c r="Y13" s="22">
        <f t="shared" si="1"/>
        <v>0</v>
      </c>
      <c r="Z13" s="22">
        <f t="shared" si="1"/>
        <v>0</v>
      </c>
      <c r="AA13" s="22">
        <f t="shared" si="1"/>
        <v>0</v>
      </c>
      <c r="AB13" s="22">
        <f t="shared" si="1"/>
        <v>179724</v>
      </c>
      <c r="AC13" s="22">
        <f t="shared" si="1"/>
        <v>0</v>
      </c>
      <c r="AD13" s="22">
        <f t="shared" si="1"/>
        <v>0</v>
      </c>
      <c r="AE13" s="22">
        <f t="shared" si="1"/>
        <v>50800</v>
      </c>
      <c r="AF13" s="22">
        <f t="shared" si="1"/>
        <v>50800</v>
      </c>
      <c r="AG13" s="22">
        <f t="shared" si="1"/>
        <v>0</v>
      </c>
      <c r="AH13" s="22">
        <f t="shared" si="1"/>
        <v>0</v>
      </c>
      <c r="AI13" s="22">
        <f t="shared" si="1"/>
        <v>0</v>
      </c>
      <c r="AJ13" s="22">
        <f t="shared" si="1"/>
        <v>0</v>
      </c>
      <c r="AK13" s="22">
        <f t="shared" si="1"/>
        <v>36637968</v>
      </c>
      <c r="AL13" s="22">
        <f t="shared" si="1"/>
        <v>36637968</v>
      </c>
      <c r="AM13" s="22">
        <f t="shared" si="1"/>
        <v>206997757</v>
      </c>
      <c r="AN13" s="22">
        <f t="shared" si="1"/>
        <v>206997757</v>
      </c>
      <c r="AO13" s="22">
        <f t="shared" si="1"/>
        <v>157800</v>
      </c>
      <c r="AP13" s="22">
        <f t="shared" si="1"/>
        <v>157800</v>
      </c>
      <c r="AQ13" s="22">
        <f t="shared" si="1"/>
        <v>22300</v>
      </c>
      <c r="AR13" s="22">
        <f t="shared" si="1"/>
        <v>22300</v>
      </c>
      <c r="AS13" s="22">
        <f t="shared" si="1"/>
        <v>0</v>
      </c>
      <c r="AT13" s="22">
        <f t="shared" si="1"/>
        <v>0</v>
      </c>
      <c r="AU13" s="22">
        <f t="shared" si="1"/>
        <v>0</v>
      </c>
      <c r="AV13" s="22">
        <f t="shared" si="1"/>
        <v>0</v>
      </c>
      <c r="AW13" s="22">
        <f t="shared" si="1"/>
        <v>2476500</v>
      </c>
      <c r="AX13" s="22">
        <f t="shared" si="1"/>
        <v>2476500</v>
      </c>
      <c r="AY13" s="22">
        <f t="shared" si="1"/>
        <v>52838417</v>
      </c>
      <c r="AZ13" s="22">
        <f t="shared" si="1"/>
        <v>83730840</v>
      </c>
      <c r="BA13" s="22">
        <f t="shared" si="1"/>
        <v>0</v>
      </c>
      <c r="BB13" s="22">
        <f t="shared" si="1"/>
        <v>0</v>
      </c>
      <c r="BC13" s="22">
        <f t="shared" si="1"/>
        <v>212534995</v>
      </c>
      <c r="BD13" s="22">
        <f t="shared" si="1"/>
        <v>374455257</v>
      </c>
      <c r="BE13" s="22">
        <f t="shared" si="1"/>
        <v>0</v>
      </c>
      <c r="BF13" s="22">
        <f t="shared" si="1"/>
        <v>0</v>
      </c>
      <c r="BG13" s="24">
        <f>C13+E13+G13+I13+K13+M13+O13+Q13+S13+U13+W13+Y13+AA13+AC13+AE13+AG13+AI13+AK13+AM13+AO13+AQ13+AS13+AU13+AW13+AY13+BA13+BC13</f>
        <v>511716537</v>
      </c>
      <c r="BH13" s="24">
        <f>D13+F13+H13+J13+L13+N13+P13+R13+T13+V13+X13+Z13+AB13+AD13+AF13+AH13+AJ13+AL13+AN13+AP13+AR13+AT13+AV13+AX13+AZ13+BB13+BD13</f>
        <v>704775442</v>
      </c>
    </row>
    <row r="14" spans="1:60" s="6" customFormat="1" ht="21" customHeight="1" x14ac:dyDescent="0.35">
      <c r="A14" s="26" t="s">
        <v>47</v>
      </c>
      <c r="B14" s="5" t="s">
        <v>21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>
        <v>91306597</v>
      </c>
      <c r="P14" s="9">
        <v>91308656</v>
      </c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>
        <v>59757520</v>
      </c>
      <c r="BB14" s="9">
        <v>64273184</v>
      </c>
      <c r="BC14" s="9"/>
      <c r="BD14" s="9"/>
      <c r="BE14" s="9"/>
      <c r="BF14" s="9"/>
      <c r="BG14" s="18">
        <f>C14+E14+G14+I14+K14+M14+O14+Q14+S14+U14+W14+Y14+AA14+AC14+AE14+AG14+AI14+AK14+AM14+AO14+AQ14+AS14+AU14+AW14+AY14+BA14+BC14</f>
        <v>151064117</v>
      </c>
      <c r="BH14" s="18">
        <f>D14+F14+H14+J14+L14+N14+P14+R14+T14+V14+X14+Z14+AB14+AD14+AF14+AH14+AJ14+AL14+AN14+AP14+AR14+AT14+AV14+AX14+AZ14+BB14+BD14</f>
        <v>155581840</v>
      </c>
    </row>
    <row r="15" spans="1:60" s="6" customFormat="1" ht="21" customHeight="1" x14ac:dyDescent="0.35">
      <c r="A15" s="26" t="s">
        <v>48</v>
      </c>
      <c r="B15" s="5" t="s">
        <v>46</v>
      </c>
      <c r="C15" s="9"/>
      <c r="D15" s="9"/>
      <c r="E15" s="9"/>
      <c r="F15" s="9"/>
      <c r="G15" s="4">
        <v>8716466</v>
      </c>
      <c r="H15" s="4">
        <v>8716466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18">
        <f>C15+E15+G15+I15+K15+M15+O15+Q15+S15+U15+W15+Y15+AA15+AC15+AE15+AG15+AI15+AK15+AM15+AO15+AQ15+AS15+AU15+AW15+AY15+BA15+BC15</f>
        <v>8716466</v>
      </c>
      <c r="BH15" s="18">
        <f>D15+F15+H15+J15+L15+N15+P15+R15+T15+V15+X15+Z15+AB15+AD15+AF15+AH15+AJ15+AL15+AN15+AP15+AR15+AT15+AV15+AX15+AZ15+BB15+BD15</f>
        <v>8716466</v>
      </c>
    </row>
    <row r="16" spans="1:60" ht="21" customHeight="1" x14ac:dyDescent="0.3">
      <c r="A16" s="2" t="s">
        <v>44</v>
      </c>
      <c r="B16" s="2" t="s">
        <v>22</v>
      </c>
      <c r="C16" s="4"/>
      <c r="D16" s="4"/>
      <c r="E16" s="4">
        <v>2500000</v>
      </c>
      <c r="F16" s="4">
        <v>1125000</v>
      </c>
      <c r="G16" s="4"/>
      <c r="H16" s="4"/>
      <c r="I16" s="4"/>
      <c r="J16" s="4"/>
      <c r="K16" s="4"/>
      <c r="L16" s="4"/>
      <c r="M16" s="4"/>
      <c r="N16" s="4">
        <v>17098942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18">
        <f>C16+E16+G16+I16+K16+M16+O16+Q16+S16+U16+W16+Y16+AA16+AC16+AE16+AG16+AI16+AK16+AM16+AO16+AQ16+AS16+AU16+AW16+AY16+BA16+BC16</f>
        <v>2500000</v>
      </c>
      <c r="BH16" s="18">
        <f>D16+F16+H16+J16+L16+N16+P16+R16+T16+V16+X16+Z16+AB16+AD16+AF16+AH16+AJ16+AL16+AN16+AP16+AR16+AT16+AV16+AX16+AZ16+BB16+BD16</f>
        <v>18223942</v>
      </c>
    </row>
    <row r="17" spans="1:60" s="15" customFormat="1" ht="21" customHeight="1" x14ac:dyDescent="0.3">
      <c r="A17" s="14"/>
      <c r="B17" s="10" t="s">
        <v>23</v>
      </c>
      <c r="C17" s="18">
        <f t="shared" ref="C17:BF17" si="2">C9+C13+C16+C14+C15</f>
        <v>20120484</v>
      </c>
      <c r="D17" s="18">
        <f t="shared" si="2"/>
        <v>20120492</v>
      </c>
      <c r="E17" s="18">
        <f t="shared" si="2"/>
        <v>3000000</v>
      </c>
      <c r="F17" s="18">
        <f t="shared" si="2"/>
        <v>1625000</v>
      </c>
      <c r="G17" s="18">
        <f t="shared" si="2"/>
        <v>8716466</v>
      </c>
      <c r="H17" s="18">
        <f t="shared" si="2"/>
        <v>9432676</v>
      </c>
      <c r="I17" s="18">
        <f t="shared" si="2"/>
        <v>0</v>
      </c>
      <c r="J17" s="18">
        <f t="shared" si="2"/>
        <v>0</v>
      </c>
      <c r="K17" s="18">
        <f t="shared" si="2"/>
        <v>7392000</v>
      </c>
      <c r="L17" s="18">
        <f t="shared" si="2"/>
        <v>7392000</v>
      </c>
      <c r="M17" s="18">
        <f t="shared" si="2"/>
        <v>24596269</v>
      </c>
      <c r="N17" s="18">
        <f t="shared" si="2"/>
        <v>42079567</v>
      </c>
      <c r="O17" s="18">
        <f t="shared" si="2"/>
        <v>91306597</v>
      </c>
      <c r="P17" s="18">
        <f t="shared" si="2"/>
        <v>91308656</v>
      </c>
      <c r="Q17" s="18">
        <f t="shared" si="2"/>
        <v>17690100</v>
      </c>
      <c r="R17" s="18">
        <f t="shared" si="2"/>
        <v>17756596</v>
      </c>
      <c r="S17" s="18">
        <f t="shared" si="2"/>
        <v>254000</v>
      </c>
      <c r="T17" s="18">
        <f t="shared" si="2"/>
        <v>254000</v>
      </c>
      <c r="U17" s="18">
        <f t="shared" si="2"/>
        <v>13610516</v>
      </c>
      <c r="V17" s="18">
        <f t="shared" si="2"/>
        <v>14765516</v>
      </c>
      <c r="W17" s="18">
        <f t="shared" si="2"/>
        <v>24561000</v>
      </c>
      <c r="X17" s="18">
        <f t="shared" si="2"/>
        <v>24561000</v>
      </c>
      <c r="Y17" s="18">
        <f t="shared" si="2"/>
        <v>4979731</v>
      </c>
      <c r="Z17" s="18">
        <f t="shared" si="2"/>
        <v>16949371</v>
      </c>
      <c r="AA17" s="18">
        <f t="shared" si="2"/>
        <v>13786340</v>
      </c>
      <c r="AB17" s="18">
        <f t="shared" si="2"/>
        <v>13966066</v>
      </c>
      <c r="AC17" s="18">
        <f t="shared" si="2"/>
        <v>9873888</v>
      </c>
      <c r="AD17" s="18">
        <f t="shared" si="2"/>
        <v>5618524</v>
      </c>
      <c r="AE17" s="18">
        <f t="shared" si="2"/>
        <v>3289030</v>
      </c>
      <c r="AF17" s="18">
        <f t="shared" si="2"/>
        <v>3487840</v>
      </c>
      <c r="AG17" s="18">
        <f t="shared" si="2"/>
        <v>355000</v>
      </c>
      <c r="AH17" s="18">
        <f t="shared" si="2"/>
        <v>386750</v>
      </c>
      <c r="AI17" s="18">
        <f t="shared" si="2"/>
        <v>4197004</v>
      </c>
      <c r="AJ17" s="18">
        <f t="shared" si="2"/>
        <v>4795541</v>
      </c>
      <c r="AK17" s="18">
        <f t="shared" si="2"/>
        <v>43057968</v>
      </c>
      <c r="AL17" s="18">
        <f t="shared" si="2"/>
        <v>43059570</v>
      </c>
      <c r="AM17" s="18">
        <f t="shared" si="2"/>
        <v>217750454</v>
      </c>
      <c r="AN17" s="18">
        <f t="shared" si="2"/>
        <v>217750454</v>
      </c>
      <c r="AO17" s="18">
        <f t="shared" si="2"/>
        <v>2881887</v>
      </c>
      <c r="AP17" s="18">
        <f t="shared" si="2"/>
        <v>2881887</v>
      </c>
      <c r="AQ17" s="18">
        <f t="shared" si="2"/>
        <v>35389653</v>
      </c>
      <c r="AR17" s="18">
        <f t="shared" si="2"/>
        <v>35389655</v>
      </c>
      <c r="AS17" s="18">
        <f t="shared" si="2"/>
        <v>3300000</v>
      </c>
      <c r="AT17" s="18">
        <f t="shared" si="2"/>
        <v>3300000</v>
      </c>
      <c r="AU17" s="18">
        <f t="shared" si="2"/>
        <v>50921068</v>
      </c>
      <c r="AV17" s="18">
        <f t="shared" si="2"/>
        <v>50921068</v>
      </c>
      <c r="AW17" s="18">
        <f t="shared" si="2"/>
        <v>5207000</v>
      </c>
      <c r="AX17" s="18">
        <f t="shared" si="2"/>
        <v>5207000</v>
      </c>
      <c r="AY17" s="18">
        <f t="shared" si="2"/>
        <v>54386464</v>
      </c>
      <c r="AZ17" s="18">
        <f t="shared" si="2"/>
        <v>92192227</v>
      </c>
      <c r="BA17" s="18">
        <f t="shared" si="2"/>
        <v>59757520</v>
      </c>
      <c r="BB17" s="18">
        <f t="shared" si="2"/>
        <v>64273184</v>
      </c>
      <c r="BC17" s="18">
        <f t="shared" si="2"/>
        <v>379820892</v>
      </c>
      <c r="BD17" s="18">
        <f t="shared" si="2"/>
        <v>379887900</v>
      </c>
      <c r="BE17" s="18">
        <f t="shared" si="2"/>
        <v>97865</v>
      </c>
      <c r="BF17" s="18">
        <f t="shared" si="2"/>
        <v>0</v>
      </c>
      <c r="BG17" s="18">
        <f>C17+E17+G17+I17+K17+M17+O17+Q17+S17+U17+W17+Y17+AA17+AC17+AE17+AG17+AI17+AK17+AM17+AO17+AQ17+AS17+AU17+AW17+AY17+BA17+BC17</f>
        <v>1100201331</v>
      </c>
      <c r="BH17" s="18">
        <f>D17+F17+H17+J17+L17+N17+P17+R17+T17+V17+X17+Z17+AB17+AD17+AF17+AH17+AJ17+AL17+AN17+AP17+AR17+AT17+AV17+AX17+AZ17+BB17+BD17+BE17</f>
        <v>1169460405</v>
      </c>
    </row>
    <row r="18" spans="1:60" ht="21" customHeight="1" x14ac:dyDescent="0.35">
      <c r="A18" s="8" t="s">
        <v>24</v>
      </c>
      <c r="AG18" s="12"/>
      <c r="AH18" s="12"/>
      <c r="BA18" s="12"/>
      <c r="BB18" s="12"/>
      <c r="BC18" s="12"/>
      <c r="BD18" s="27"/>
      <c r="BE18" s="27"/>
      <c r="BF18" s="27"/>
      <c r="BG18" s="28"/>
      <c r="BH18" s="41"/>
    </row>
    <row r="19" spans="1:60" ht="21" customHeight="1" x14ac:dyDescent="0.3">
      <c r="A19" s="2" t="s">
        <v>25</v>
      </c>
      <c r="B19" s="2" t="s">
        <v>26</v>
      </c>
      <c r="C19" s="4">
        <v>10227650</v>
      </c>
      <c r="D19" s="4">
        <v>10227650</v>
      </c>
      <c r="E19" s="4"/>
      <c r="F19" s="4"/>
      <c r="G19" s="4"/>
      <c r="H19" s="4"/>
      <c r="I19" s="4"/>
      <c r="J19" s="4"/>
      <c r="K19" s="4">
        <v>7392000</v>
      </c>
      <c r="L19" s="4">
        <v>7392000</v>
      </c>
      <c r="M19" s="4"/>
      <c r="N19" s="4"/>
      <c r="O19" s="4">
        <v>67097000</v>
      </c>
      <c r="P19" s="4">
        <v>79679000</v>
      </c>
      <c r="Q19" s="4"/>
      <c r="R19" s="4"/>
      <c r="S19" s="4"/>
      <c r="T19" s="4"/>
      <c r="U19" s="4"/>
      <c r="V19" s="4"/>
      <c r="W19" s="4">
        <v>24561000</v>
      </c>
      <c r="X19" s="4">
        <v>24561000</v>
      </c>
      <c r="Y19" s="4"/>
      <c r="Z19" s="4"/>
      <c r="AA19" s="4">
        <v>4340970</v>
      </c>
      <c r="AB19" s="4">
        <v>4340970</v>
      </c>
      <c r="AC19" s="4"/>
      <c r="AD19" s="4">
        <v>244636</v>
      </c>
      <c r="AE19" s="4"/>
      <c r="AF19" s="4">
        <v>198810</v>
      </c>
      <c r="AG19" s="4"/>
      <c r="AH19" s="4"/>
      <c r="AI19" s="4">
        <v>3400000</v>
      </c>
      <c r="AJ19" s="4">
        <v>3971747</v>
      </c>
      <c r="AK19" s="4"/>
      <c r="AL19" s="4"/>
      <c r="AM19" s="4"/>
      <c r="AN19" s="4"/>
      <c r="AO19" s="4"/>
      <c r="AP19" s="4"/>
      <c r="AQ19" s="4">
        <v>25704103</v>
      </c>
      <c r="AR19" s="4">
        <v>25704103</v>
      </c>
      <c r="AS19" s="4">
        <v>3147366</v>
      </c>
      <c r="AT19" s="4">
        <v>3147366</v>
      </c>
      <c r="AU19" s="4">
        <v>7081200</v>
      </c>
      <c r="AV19" s="4">
        <v>7081200</v>
      </c>
      <c r="AW19" s="4">
        <v>5202840</v>
      </c>
      <c r="AX19" s="4">
        <v>5202840</v>
      </c>
      <c r="AY19" s="4"/>
      <c r="AZ19" s="4"/>
      <c r="BA19" s="4">
        <v>59757520</v>
      </c>
      <c r="BB19" s="4">
        <v>64273184</v>
      </c>
      <c r="BC19" s="4"/>
      <c r="BD19" s="4"/>
      <c r="BE19" s="4"/>
      <c r="BF19" s="4"/>
      <c r="BG19" s="18">
        <f>C19+E19+G19+I19+K19+M19+O19+Q19+S19+U19+W19+Y19+AA19+AC19+AE19+AG19+AI19+AK19+AM19+AO19+AQ19+AS19+AU19+AW19+AY19+BA19+BC19</f>
        <v>217911649</v>
      </c>
      <c r="BH19" s="18">
        <f>D19+F19+H19+J19+L19+N19+P19+R19+T19+V19+X19+Z19+AB19+AD19+AF19+AH19+AJ19+AL19+AN19+AP19+AR19+AT19+AV19+AX19+AZ19+BB19+BD19</f>
        <v>236024506</v>
      </c>
    </row>
    <row r="20" spans="1:60" ht="21" customHeight="1" x14ac:dyDescent="0.3">
      <c r="A20" s="2" t="s">
        <v>105</v>
      </c>
      <c r="B20" s="2" t="s">
        <v>27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>
        <v>8178529</v>
      </c>
      <c r="N20" s="4">
        <v>8875859</v>
      </c>
      <c r="O20" s="4"/>
      <c r="P20" s="4"/>
      <c r="Q20" s="4">
        <v>14200000</v>
      </c>
      <c r="R20" s="4">
        <v>14200000</v>
      </c>
      <c r="S20" s="4"/>
      <c r="T20" s="4"/>
      <c r="U20" s="4">
        <v>9300000</v>
      </c>
      <c r="V20" s="4">
        <v>10455000</v>
      </c>
      <c r="W20" s="4"/>
      <c r="X20" s="4">
        <v>30000</v>
      </c>
      <c r="Y20" s="4">
        <v>4481760</v>
      </c>
      <c r="Z20" s="4">
        <v>15254436</v>
      </c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18">
        <f>C20+E20+G20+I20+K20+M20+O20+Q20+S20+U20+W20+Y20+AA20+AC20+AE20+AG20+AI20+AK20+AM20+AO20+AQ20+AS20+AU20+AW20+AY20+BA20+BC20</f>
        <v>36160289</v>
      </c>
      <c r="BH20" s="18">
        <f>D20+F20+H20+J20+L20+N20+P20+R20+T20+V20+X20+Z20+AB20+AD20+AF20+AH20+AJ20+AL20+AN20+AP20+AR20+AT20+AV20+AX20+AZ20+BB20+BD20</f>
        <v>48815295</v>
      </c>
    </row>
    <row r="21" spans="1:60" ht="21" customHeight="1" x14ac:dyDescent="0.3">
      <c r="A21" s="2" t="s">
        <v>28</v>
      </c>
      <c r="B21" s="2" t="s">
        <v>29</v>
      </c>
      <c r="C21" s="4"/>
      <c r="D21" s="4"/>
      <c r="E21" s="4"/>
      <c r="F21" s="4"/>
      <c r="G21" s="4"/>
      <c r="H21" s="4"/>
      <c r="I21" s="4">
        <v>105000000</v>
      </c>
      <c r="J21" s="4">
        <v>91000000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18">
        <f>C21+E21+G21+I21+K21+M21+O21+Q21+S21+U21+W21+Y21+AA21+AC21+AE21+AG21+AI21+AK21+AM21+AO21+AQ21+AS21+AU21+AW21+AY21+BA21+BC21</f>
        <v>105000000</v>
      </c>
      <c r="BH21" s="18">
        <f>D21+F21+H21+J21+L21+N21+P21+R21+T21+V21+X21+Z21+AB21+AD21+AF21+AH21+AJ21+AL21+AN21+AP21+AR21+AT21+AV21+AX21+AZ21+BB21+BD21</f>
        <v>91000000</v>
      </c>
    </row>
    <row r="22" spans="1:60" ht="21" customHeight="1" x14ac:dyDescent="0.3">
      <c r="A22" s="2" t="s">
        <v>30</v>
      </c>
      <c r="B22" s="2" t="s">
        <v>31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>
        <v>6305000</v>
      </c>
      <c r="N22" s="4">
        <v>6379651</v>
      </c>
      <c r="O22" s="4"/>
      <c r="P22" s="4"/>
      <c r="Q22" s="4">
        <v>889000</v>
      </c>
      <c r="R22" s="4">
        <v>889000</v>
      </c>
      <c r="S22" s="4">
        <v>254000</v>
      </c>
      <c r="T22" s="4">
        <v>254000</v>
      </c>
      <c r="U22" s="4"/>
      <c r="V22" s="4"/>
      <c r="W22" s="4"/>
      <c r="X22" s="4"/>
      <c r="Y22" s="4"/>
      <c r="Z22" s="4"/>
      <c r="AA22" s="4">
        <v>762000</v>
      </c>
      <c r="AB22" s="4">
        <v>771856</v>
      </c>
      <c r="AC22" s="4"/>
      <c r="AD22" s="4"/>
      <c r="AE22" s="4"/>
      <c r="AF22" s="4"/>
      <c r="AG22" s="4"/>
      <c r="AH22" s="4"/>
      <c r="AI22" s="4"/>
      <c r="AJ22" s="4"/>
      <c r="AK22" s="4">
        <v>6350000</v>
      </c>
      <c r="AL22" s="4">
        <v>6350000</v>
      </c>
      <c r="AM22" s="4"/>
      <c r="AN22" s="4"/>
      <c r="AO22" s="4"/>
      <c r="AP22" s="4"/>
      <c r="AQ22" s="4">
        <v>4064000</v>
      </c>
      <c r="AR22" s="4">
        <v>4064000</v>
      </c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18">
        <f>C22+E22+G22+I22+K22+M22+O22+Q22+S22+U22+W22+Y22+AA22+AC22+AE22+AG22+AI22+AK22+AM22+AO22+AQ22+AS22+AU22+AW22+AY22+BA22+BC22</f>
        <v>18624000</v>
      </c>
      <c r="BH22" s="18">
        <f>D22+F22+H22+J22+L22+N22+P22+R22+T22+V22+X22+Z22+AB22+AD22+AF22+AH22+AJ22+AL22+AN22+AP22+AR22+AT22+AV22+AX22+AZ22+BB22+BD22</f>
        <v>18708507</v>
      </c>
    </row>
    <row r="23" spans="1:60" ht="21" customHeight="1" x14ac:dyDescent="0.3">
      <c r="A23" s="2" t="s">
        <v>32</v>
      </c>
      <c r="B23" s="2" t="s">
        <v>43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>
        <v>30000</v>
      </c>
      <c r="N23" s="4">
        <v>30000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18">
        <f>C23+E23+G23+I23+K23+M23+O23+Q23+S23+U23+W23+Y23+AA23+AC23+AE23+AG23+AI23+AK23+AM23+AO23+AQ23+AS23+AU23+AW23+AY23+BA23+BC23</f>
        <v>30000</v>
      </c>
      <c r="BH23" s="18">
        <f>D23+F23+H23+J23+L23+N23+P23+R23+T23+V23+X23+Z23+AB23+AD23+AF23+AH23+AJ23+AL23+AN23+AP23+AR23+AT23+AV23+AX23+AZ23+BB23+BD23</f>
        <v>30000</v>
      </c>
    </row>
    <row r="24" spans="1:60" s="25" customFormat="1" ht="21" customHeight="1" x14ac:dyDescent="0.35">
      <c r="A24" s="21"/>
      <c r="B24" s="21" t="s">
        <v>33</v>
      </c>
      <c r="C24" s="22">
        <f t="shared" ref="C24:BE24" si="3">SUM(C19:C23)</f>
        <v>10227650</v>
      </c>
      <c r="D24" s="22">
        <f t="shared" si="3"/>
        <v>10227650</v>
      </c>
      <c r="E24" s="22">
        <f t="shared" si="3"/>
        <v>0</v>
      </c>
      <c r="F24" s="22">
        <f t="shared" si="3"/>
        <v>0</v>
      </c>
      <c r="G24" s="22">
        <f t="shared" si="3"/>
        <v>0</v>
      </c>
      <c r="H24" s="22">
        <f t="shared" si="3"/>
        <v>0</v>
      </c>
      <c r="I24" s="22">
        <f t="shared" si="3"/>
        <v>105000000</v>
      </c>
      <c r="J24" s="22">
        <f t="shared" si="3"/>
        <v>91000000</v>
      </c>
      <c r="K24" s="22">
        <f t="shared" si="3"/>
        <v>7392000</v>
      </c>
      <c r="L24" s="22">
        <f t="shared" si="3"/>
        <v>7392000</v>
      </c>
      <c r="M24" s="22">
        <f t="shared" si="3"/>
        <v>14513529</v>
      </c>
      <c r="N24" s="22">
        <f t="shared" si="3"/>
        <v>15285510</v>
      </c>
      <c r="O24" s="22">
        <f t="shared" si="3"/>
        <v>67097000</v>
      </c>
      <c r="P24" s="22">
        <f t="shared" si="3"/>
        <v>79679000</v>
      </c>
      <c r="Q24" s="22">
        <f t="shared" si="3"/>
        <v>15089000</v>
      </c>
      <c r="R24" s="22">
        <f t="shared" si="3"/>
        <v>15089000</v>
      </c>
      <c r="S24" s="22">
        <f t="shared" si="3"/>
        <v>254000</v>
      </c>
      <c r="T24" s="22">
        <f t="shared" si="3"/>
        <v>254000</v>
      </c>
      <c r="U24" s="22">
        <f t="shared" si="3"/>
        <v>9300000</v>
      </c>
      <c r="V24" s="22">
        <f t="shared" si="3"/>
        <v>10455000</v>
      </c>
      <c r="W24" s="22">
        <f t="shared" si="3"/>
        <v>24561000</v>
      </c>
      <c r="X24" s="22">
        <f t="shared" si="3"/>
        <v>24591000</v>
      </c>
      <c r="Y24" s="22">
        <f t="shared" si="3"/>
        <v>4481760</v>
      </c>
      <c r="Z24" s="22">
        <f t="shared" si="3"/>
        <v>15254436</v>
      </c>
      <c r="AA24" s="22">
        <f t="shared" si="3"/>
        <v>5102970</v>
      </c>
      <c r="AB24" s="22">
        <f t="shared" si="3"/>
        <v>5112826</v>
      </c>
      <c r="AC24" s="22">
        <f t="shared" si="3"/>
        <v>0</v>
      </c>
      <c r="AD24" s="22">
        <f t="shared" si="3"/>
        <v>244636</v>
      </c>
      <c r="AE24" s="22">
        <f t="shared" si="3"/>
        <v>0</v>
      </c>
      <c r="AF24" s="22">
        <f t="shared" si="3"/>
        <v>198810</v>
      </c>
      <c r="AG24" s="22">
        <f t="shared" si="3"/>
        <v>0</v>
      </c>
      <c r="AH24" s="22">
        <f t="shared" si="3"/>
        <v>0</v>
      </c>
      <c r="AI24" s="22">
        <f t="shared" si="3"/>
        <v>3400000</v>
      </c>
      <c r="AJ24" s="22">
        <f t="shared" si="3"/>
        <v>3971747</v>
      </c>
      <c r="AK24" s="22">
        <f t="shared" si="3"/>
        <v>6350000</v>
      </c>
      <c r="AL24" s="22">
        <f t="shared" si="3"/>
        <v>6350000</v>
      </c>
      <c r="AM24" s="22">
        <f t="shared" si="3"/>
        <v>0</v>
      </c>
      <c r="AN24" s="22">
        <f t="shared" si="3"/>
        <v>0</v>
      </c>
      <c r="AO24" s="22">
        <f t="shared" si="3"/>
        <v>0</v>
      </c>
      <c r="AP24" s="22">
        <f t="shared" si="3"/>
        <v>0</v>
      </c>
      <c r="AQ24" s="22">
        <f t="shared" si="3"/>
        <v>29768103</v>
      </c>
      <c r="AR24" s="22">
        <f t="shared" si="3"/>
        <v>29768103</v>
      </c>
      <c r="AS24" s="22">
        <f t="shared" si="3"/>
        <v>3147366</v>
      </c>
      <c r="AT24" s="22">
        <f t="shared" si="3"/>
        <v>3147366</v>
      </c>
      <c r="AU24" s="22">
        <f t="shared" si="3"/>
        <v>7081200</v>
      </c>
      <c r="AV24" s="22">
        <f t="shared" si="3"/>
        <v>7081200</v>
      </c>
      <c r="AW24" s="22">
        <f t="shared" si="3"/>
        <v>5202840</v>
      </c>
      <c r="AX24" s="22">
        <f t="shared" si="3"/>
        <v>5202840</v>
      </c>
      <c r="AY24" s="22">
        <f t="shared" si="3"/>
        <v>0</v>
      </c>
      <c r="AZ24" s="22">
        <f t="shared" si="3"/>
        <v>0</v>
      </c>
      <c r="BA24" s="22">
        <f t="shared" si="3"/>
        <v>59757520</v>
      </c>
      <c r="BB24" s="22">
        <f t="shared" si="3"/>
        <v>64273184</v>
      </c>
      <c r="BC24" s="22">
        <f t="shared" si="3"/>
        <v>0</v>
      </c>
      <c r="BD24" s="22">
        <f t="shared" si="3"/>
        <v>0</v>
      </c>
      <c r="BE24" s="22">
        <f t="shared" si="3"/>
        <v>0</v>
      </c>
      <c r="BF24" s="22"/>
      <c r="BG24" s="24">
        <f>C24+E24+G24+I24+K24+M24+O24+Q24+S24+U24+W24+Y24+AA24+AC24+AE24+AG24+AI24+AK24+AM24+AO24+AQ24+AS24+AU24+AW24+AY24+BA24+BC24</f>
        <v>377725938</v>
      </c>
      <c r="BH24" s="24">
        <f>D24+F24+H24+J24+L24+N24+P24+R24+T24+V24+X24+Z24+AB24+AD24+AF24+AH24+AJ24+AL24+AN24+AP24+AR24+AT24+AV24+AX24+AZ24+BB24+BD24+BE24</f>
        <v>394578308</v>
      </c>
    </row>
    <row r="25" spans="1:60" ht="21" customHeight="1" x14ac:dyDescent="0.3">
      <c r="A25" s="2" t="s">
        <v>34</v>
      </c>
      <c r="B25" s="2" t="s">
        <v>35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>
        <v>18611990</v>
      </c>
      <c r="AL25" s="4">
        <v>18611990</v>
      </c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18">
        <f>C25+E25+G25+I25+K25+M25+O25+Q25+S25+U25+W25+Y25+AA25+AC25+AE25+AG25+AI25+AK25+AM25+AO25+AQ25+AS25+AU25+AW25+AY25+BA25+BC25</f>
        <v>18611990</v>
      </c>
      <c r="BH25" s="18">
        <f>D25+F25+H25+J25+L25+N25+P25+R25+T25+V25+X25+Z25+AB25+AD25+AF25+AH25+AJ25+AL25+AN25+AP25+AR25+AT25+AV25+AX25+AZ25+BB25+BD25</f>
        <v>18611990</v>
      </c>
    </row>
    <row r="26" spans="1:60" ht="21" customHeight="1" x14ac:dyDescent="0.3">
      <c r="A26" s="2" t="s">
        <v>45</v>
      </c>
      <c r="B26" s="2" t="s">
        <v>36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>
        <v>51187453</v>
      </c>
      <c r="BA26" s="4"/>
      <c r="BB26" s="4"/>
      <c r="BC26" s="4">
        <v>217900630</v>
      </c>
      <c r="BD26" s="4">
        <v>217903630</v>
      </c>
      <c r="BE26" s="4"/>
      <c r="BF26" s="4">
        <v>482842</v>
      </c>
      <c r="BG26" s="18">
        <f>C26+E26+G26+I26+K26+M26+O26+Q26+S26+U26+W26+Y26+AA26+AC26+AE26+AG26+AI26+AK26+AM26+AO26+AQ26+AS26+AU26+AW26+AY26+BA26+BC26</f>
        <v>217900630</v>
      </c>
      <c r="BH26" s="18">
        <f>D26+F26+H26+J26+L26+N26+P26+R26+T26+V26+X26+Z26+AB26+AD26+AF26+AH26+AJ26+AL26+AN26+AP26+AR26+AT26+AV26+AX26+AZ26+BB26+BD26+BE26+BF26</f>
        <v>269573925</v>
      </c>
    </row>
    <row r="27" spans="1:60" ht="21" customHeight="1" x14ac:dyDescent="0.3">
      <c r="A27" s="2" t="s">
        <v>37</v>
      </c>
      <c r="B27" s="2" t="s">
        <v>38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18">
        <f>C27+E27+G27+I27+K27+M27+O27+Q27+S27+U27+W27+Y27+AA27+AC27+AE27+AG27+AI27+AK27+AM27+AO27+AQ27+AS27+AU27+AW27+AY27+BA27+BC27</f>
        <v>0</v>
      </c>
      <c r="BH27" s="18">
        <f>D27+F27+H27+J27+L27+N27+P27+R27+T27+V27+X27+Z27+AB27+AD27+AF27+AH27+AJ27+AL27+AN27+AP27+AR27+AT27+AV27+AX27+AZ27+BB27+BD27</f>
        <v>0</v>
      </c>
    </row>
    <row r="28" spans="1:60" s="25" customFormat="1" ht="21" customHeight="1" x14ac:dyDescent="0.35">
      <c r="A28" s="21"/>
      <c r="B28" s="21" t="s">
        <v>39</v>
      </c>
      <c r="C28" s="22">
        <f>SUM(C25:C27)</f>
        <v>0</v>
      </c>
      <c r="D28" s="22">
        <f t="shared" ref="D28:BF28" si="4">SUM(D25:D27)</f>
        <v>0</v>
      </c>
      <c r="E28" s="22">
        <f t="shared" si="4"/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22">
        <f t="shared" si="4"/>
        <v>0</v>
      </c>
      <c r="L28" s="22">
        <f t="shared" si="4"/>
        <v>0</v>
      </c>
      <c r="M28" s="22">
        <f t="shared" si="4"/>
        <v>0</v>
      </c>
      <c r="N28" s="22">
        <f t="shared" si="4"/>
        <v>0</v>
      </c>
      <c r="O28" s="22">
        <f t="shared" si="4"/>
        <v>0</v>
      </c>
      <c r="P28" s="22">
        <f t="shared" si="4"/>
        <v>0</v>
      </c>
      <c r="Q28" s="22">
        <f t="shared" si="4"/>
        <v>0</v>
      </c>
      <c r="R28" s="22">
        <f t="shared" si="4"/>
        <v>0</v>
      </c>
      <c r="S28" s="22">
        <f t="shared" si="4"/>
        <v>0</v>
      </c>
      <c r="T28" s="22">
        <f t="shared" si="4"/>
        <v>0</v>
      </c>
      <c r="U28" s="22">
        <f t="shared" si="4"/>
        <v>0</v>
      </c>
      <c r="V28" s="22">
        <f t="shared" si="4"/>
        <v>0</v>
      </c>
      <c r="W28" s="22">
        <f t="shared" si="4"/>
        <v>0</v>
      </c>
      <c r="X28" s="22">
        <f t="shared" si="4"/>
        <v>0</v>
      </c>
      <c r="Y28" s="22">
        <f t="shared" si="4"/>
        <v>0</v>
      </c>
      <c r="Z28" s="22">
        <f t="shared" si="4"/>
        <v>0</v>
      </c>
      <c r="AA28" s="22">
        <f t="shared" si="4"/>
        <v>0</v>
      </c>
      <c r="AB28" s="22">
        <f t="shared" si="4"/>
        <v>0</v>
      </c>
      <c r="AC28" s="22">
        <f t="shared" si="4"/>
        <v>0</v>
      </c>
      <c r="AD28" s="22">
        <f t="shared" si="4"/>
        <v>0</v>
      </c>
      <c r="AE28" s="22">
        <f t="shared" si="4"/>
        <v>0</v>
      </c>
      <c r="AF28" s="22">
        <f t="shared" si="4"/>
        <v>0</v>
      </c>
      <c r="AG28" s="22">
        <f t="shared" si="4"/>
        <v>0</v>
      </c>
      <c r="AH28" s="22">
        <f t="shared" si="4"/>
        <v>0</v>
      </c>
      <c r="AI28" s="22">
        <f t="shared" si="4"/>
        <v>0</v>
      </c>
      <c r="AJ28" s="22">
        <f t="shared" si="4"/>
        <v>0</v>
      </c>
      <c r="AK28" s="22">
        <f t="shared" si="4"/>
        <v>18611990</v>
      </c>
      <c r="AL28" s="22">
        <f t="shared" si="4"/>
        <v>18611990</v>
      </c>
      <c r="AM28" s="22">
        <f t="shared" si="4"/>
        <v>0</v>
      </c>
      <c r="AN28" s="22">
        <f t="shared" si="4"/>
        <v>0</v>
      </c>
      <c r="AO28" s="22">
        <f t="shared" si="4"/>
        <v>0</v>
      </c>
      <c r="AP28" s="22">
        <f t="shared" si="4"/>
        <v>0</v>
      </c>
      <c r="AQ28" s="22">
        <f t="shared" si="4"/>
        <v>0</v>
      </c>
      <c r="AR28" s="22">
        <f t="shared" si="4"/>
        <v>0</v>
      </c>
      <c r="AS28" s="22">
        <f t="shared" si="4"/>
        <v>0</v>
      </c>
      <c r="AT28" s="22">
        <f t="shared" si="4"/>
        <v>0</v>
      </c>
      <c r="AU28" s="22">
        <f t="shared" si="4"/>
        <v>0</v>
      </c>
      <c r="AV28" s="22">
        <f t="shared" si="4"/>
        <v>0</v>
      </c>
      <c r="AW28" s="22">
        <f t="shared" si="4"/>
        <v>0</v>
      </c>
      <c r="AX28" s="22">
        <f t="shared" si="4"/>
        <v>0</v>
      </c>
      <c r="AY28" s="22">
        <f t="shared" si="4"/>
        <v>0</v>
      </c>
      <c r="AZ28" s="22">
        <f t="shared" si="4"/>
        <v>51187453</v>
      </c>
      <c r="BA28" s="22">
        <f t="shared" si="4"/>
        <v>0</v>
      </c>
      <c r="BB28" s="22">
        <f t="shared" si="4"/>
        <v>0</v>
      </c>
      <c r="BC28" s="22">
        <f t="shared" si="4"/>
        <v>217900630</v>
      </c>
      <c r="BD28" s="22">
        <f t="shared" si="4"/>
        <v>217903630</v>
      </c>
      <c r="BE28" s="22">
        <f t="shared" si="4"/>
        <v>0</v>
      </c>
      <c r="BF28" s="22">
        <f t="shared" si="4"/>
        <v>482842</v>
      </c>
      <c r="BG28" s="24">
        <f>C28+E28+G28+I28+K28+M28+O28+Q28+S28+U28+W28+Y28+AA28+AC28+AE28+AG28+AI28+AK28+AM28+AO28+AQ28+AS28+AU28+AW28+AY28+BA28+BC28</f>
        <v>236512620</v>
      </c>
      <c r="BH28" s="24">
        <f>D28+F28+H28+J28+L28+N28+P28+R28+T28+V28+X28+Z28+AB28+AD28+AF28+AH28+AJ28+AL28+AN28+AP28+AR28+AT28+AV28+AX28+AZ28+BB28+BD28+BE28+BF28</f>
        <v>288185915</v>
      </c>
    </row>
    <row r="29" spans="1:60" s="8" customFormat="1" ht="21" customHeight="1" x14ac:dyDescent="0.35">
      <c r="A29" s="7" t="s">
        <v>40</v>
      </c>
      <c r="B29" s="7" t="s">
        <v>41</v>
      </c>
      <c r="C29" s="19">
        <v>50277402</v>
      </c>
      <c r="D29" s="19">
        <v>51010811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>
        <v>2388535</v>
      </c>
      <c r="Z29" s="19">
        <v>2388535</v>
      </c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>
        <v>26937968</v>
      </c>
      <c r="AL29" s="19">
        <v>26937968</v>
      </c>
      <c r="AM29" s="19">
        <v>217750454</v>
      </c>
      <c r="AN29" s="19">
        <v>217750454</v>
      </c>
      <c r="AO29" s="19">
        <v>2881887</v>
      </c>
      <c r="AP29" s="19">
        <v>2881887</v>
      </c>
      <c r="AQ29" s="19"/>
      <c r="AR29" s="19"/>
      <c r="AS29" s="19"/>
      <c r="AT29" s="19"/>
      <c r="AU29" s="19"/>
      <c r="AV29" s="19"/>
      <c r="AW29" s="19"/>
      <c r="AX29" s="19"/>
      <c r="AY29" s="19">
        <v>26934899</v>
      </c>
      <c r="AZ29" s="19">
        <v>26934899</v>
      </c>
      <c r="BA29" s="19"/>
      <c r="BB29" s="19"/>
      <c r="BC29" s="19">
        <v>158791628</v>
      </c>
      <c r="BD29" s="19">
        <v>158791628</v>
      </c>
      <c r="BE29" s="19"/>
      <c r="BF29" s="19"/>
      <c r="BG29" s="18">
        <f>C29+E29+G29+I29+K29+M29+O29+Q29+S29+U29+W29+Y29+AA29+AC29+AE29+AG29+AI29+AK29+AM29+AO29+AQ29+AS29+AU29+AW29+AY29+BA29+BC29</f>
        <v>485962773</v>
      </c>
      <c r="BH29" s="18">
        <f>D29+F29+H29+J29+L29+N29+P29+R29+T29+V29+X29+Z29+AB29+AD29+AF29+AH29+AJ29+AL29+AN29+AP29+AR29+AT29+AV29+AX29+AZ29+BB29+BD29</f>
        <v>486696182</v>
      </c>
    </row>
    <row r="30" spans="1:60" s="11" customFormat="1" ht="21" customHeight="1" x14ac:dyDescent="0.3">
      <c r="A30" s="10"/>
      <c r="B30" s="10" t="s">
        <v>42</v>
      </c>
      <c r="C30" s="18">
        <f>C24+C28+C29</f>
        <v>60505052</v>
      </c>
      <c r="D30" s="18">
        <f t="shared" ref="D30:BF30" si="5">D24+D28+D29</f>
        <v>61238461</v>
      </c>
      <c r="E30" s="18">
        <f t="shared" si="5"/>
        <v>0</v>
      </c>
      <c r="F30" s="18">
        <f t="shared" si="5"/>
        <v>0</v>
      </c>
      <c r="G30" s="18">
        <f t="shared" si="5"/>
        <v>0</v>
      </c>
      <c r="H30" s="18">
        <f t="shared" si="5"/>
        <v>0</v>
      </c>
      <c r="I30" s="18">
        <f t="shared" si="5"/>
        <v>105000000</v>
      </c>
      <c r="J30" s="18">
        <f t="shared" si="5"/>
        <v>91000000</v>
      </c>
      <c r="K30" s="18">
        <f t="shared" si="5"/>
        <v>7392000</v>
      </c>
      <c r="L30" s="18">
        <f t="shared" si="5"/>
        <v>7392000</v>
      </c>
      <c r="M30" s="18">
        <f t="shared" si="5"/>
        <v>14513529</v>
      </c>
      <c r="N30" s="18">
        <f t="shared" si="5"/>
        <v>15285510</v>
      </c>
      <c r="O30" s="18">
        <f t="shared" si="5"/>
        <v>67097000</v>
      </c>
      <c r="P30" s="18">
        <f t="shared" si="5"/>
        <v>79679000</v>
      </c>
      <c r="Q30" s="18">
        <f t="shared" si="5"/>
        <v>15089000</v>
      </c>
      <c r="R30" s="18">
        <f t="shared" si="5"/>
        <v>15089000</v>
      </c>
      <c r="S30" s="18">
        <f t="shared" si="5"/>
        <v>254000</v>
      </c>
      <c r="T30" s="18">
        <f t="shared" si="5"/>
        <v>254000</v>
      </c>
      <c r="U30" s="18">
        <f t="shared" si="5"/>
        <v>9300000</v>
      </c>
      <c r="V30" s="18">
        <f t="shared" si="5"/>
        <v>10455000</v>
      </c>
      <c r="W30" s="18">
        <f t="shared" si="5"/>
        <v>24561000</v>
      </c>
      <c r="X30" s="18">
        <f t="shared" si="5"/>
        <v>24591000</v>
      </c>
      <c r="Y30" s="18">
        <f t="shared" si="5"/>
        <v>6870295</v>
      </c>
      <c r="Z30" s="18">
        <f t="shared" si="5"/>
        <v>17642971</v>
      </c>
      <c r="AA30" s="18">
        <f t="shared" si="5"/>
        <v>5102970</v>
      </c>
      <c r="AB30" s="18">
        <f t="shared" si="5"/>
        <v>5112826</v>
      </c>
      <c r="AC30" s="18">
        <f t="shared" si="5"/>
        <v>0</v>
      </c>
      <c r="AD30" s="18">
        <f t="shared" si="5"/>
        <v>244636</v>
      </c>
      <c r="AE30" s="18">
        <f t="shared" si="5"/>
        <v>0</v>
      </c>
      <c r="AF30" s="18">
        <f t="shared" si="5"/>
        <v>198810</v>
      </c>
      <c r="AG30" s="18">
        <f t="shared" si="5"/>
        <v>0</v>
      </c>
      <c r="AH30" s="18">
        <f t="shared" si="5"/>
        <v>0</v>
      </c>
      <c r="AI30" s="18">
        <f t="shared" si="5"/>
        <v>3400000</v>
      </c>
      <c r="AJ30" s="18">
        <f t="shared" si="5"/>
        <v>3971747</v>
      </c>
      <c r="AK30" s="18">
        <f t="shared" si="5"/>
        <v>51899958</v>
      </c>
      <c r="AL30" s="18">
        <f t="shared" si="5"/>
        <v>51899958</v>
      </c>
      <c r="AM30" s="18">
        <f t="shared" si="5"/>
        <v>217750454</v>
      </c>
      <c r="AN30" s="18">
        <f t="shared" si="5"/>
        <v>217750454</v>
      </c>
      <c r="AO30" s="18">
        <f t="shared" si="5"/>
        <v>2881887</v>
      </c>
      <c r="AP30" s="18">
        <f t="shared" si="5"/>
        <v>2881887</v>
      </c>
      <c r="AQ30" s="18">
        <f t="shared" si="5"/>
        <v>29768103</v>
      </c>
      <c r="AR30" s="18">
        <f t="shared" si="5"/>
        <v>29768103</v>
      </c>
      <c r="AS30" s="18">
        <f t="shared" si="5"/>
        <v>3147366</v>
      </c>
      <c r="AT30" s="18">
        <f t="shared" si="5"/>
        <v>3147366</v>
      </c>
      <c r="AU30" s="18">
        <f t="shared" si="5"/>
        <v>7081200</v>
      </c>
      <c r="AV30" s="18">
        <f t="shared" si="5"/>
        <v>7081200</v>
      </c>
      <c r="AW30" s="18">
        <f t="shared" si="5"/>
        <v>5202840</v>
      </c>
      <c r="AX30" s="18">
        <f t="shared" si="5"/>
        <v>5202840</v>
      </c>
      <c r="AY30" s="18">
        <f t="shared" si="5"/>
        <v>26934899</v>
      </c>
      <c r="AZ30" s="18">
        <f t="shared" si="5"/>
        <v>78122352</v>
      </c>
      <c r="BA30" s="18">
        <f t="shared" si="5"/>
        <v>59757520</v>
      </c>
      <c r="BB30" s="18">
        <f t="shared" si="5"/>
        <v>64273184</v>
      </c>
      <c r="BC30" s="18">
        <f t="shared" si="5"/>
        <v>376692258</v>
      </c>
      <c r="BD30" s="18">
        <f t="shared" si="5"/>
        <v>376695258</v>
      </c>
      <c r="BE30" s="18">
        <f t="shared" si="5"/>
        <v>0</v>
      </c>
      <c r="BF30" s="18">
        <f t="shared" si="5"/>
        <v>482842</v>
      </c>
      <c r="BG30" s="18">
        <f>C30+E30+G30+I30+K30+M30+O30+Q30+S30+U30+W30+Y30+AA30+AC30+AE30+AG30+AI30+AK30+AM30+AO30+AQ30+AS30+AU30+AW30+AY30+BA30+BC30</f>
        <v>1100201331</v>
      </c>
      <c r="BH30" s="18">
        <f>D30+F30+H30+J30+L30+N30+P30+R30+T30+V30+X30+Z30+AB30+AD30+AF30+AH30+AJ30+AL30+AN30+AP30+AR30+AT30+AV30+AX30+AZ30+BB30+BD30+BE30+BF30</f>
        <v>1169460405</v>
      </c>
    </row>
  </sheetData>
  <mergeCells count="59">
    <mergeCell ref="D2:D3"/>
    <mergeCell ref="A2:B2"/>
    <mergeCell ref="AK2:AK3"/>
    <mergeCell ref="O2:O3"/>
    <mergeCell ref="Q2:Q3"/>
    <mergeCell ref="S2:S3"/>
    <mergeCell ref="AA2:AA3"/>
    <mergeCell ref="AE2:AE3"/>
    <mergeCell ref="AI2:AI3"/>
    <mergeCell ref="U2:U3"/>
    <mergeCell ref="W2:W3"/>
    <mergeCell ref="Y2:Y3"/>
    <mergeCell ref="C2:C3"/>
    <mergeCell ref="E2:E3"/>
    <mergeCell ref="G2:G3"/>
    <mergeCell ref="I2:I3"/>
    <mergeCell ref="P2:P3"/>
    <mergeCell ref="AM2:AM3"/>
    <mergeCell ref="AO2:AO3"/>
    <mergeCell ref="AY2:AY3"/>
    <mergeCell ref="AG2:AG3"/>
    <mergeCell ref="AC2:AC3"/>
    <mergeCell ref="AW2:AW3"/>
    <mergeCell ref="AS2:AS3"/>
    <mergeCell ref="AU2:AU3"/>
    <mergeCell ref="AQ2:AQ3"/>
    <mergeCell ref="AN2:AN3"/>
    <mergeCell ref="R2:R3"/>
    <mergeCell ref="T2:T3"/>
    <mergeCell ref="V2:V3"/>
    <mergeCell ref="X2:X3"/>
    <mergeCell ref="F2:F3"/>
    <mergeCell ref="H2:H3"/>
    <mergeCell ref="J2:J3"/>
    <mergeCell ref="L2:L3"/>
    <mergeCell ref="N2:N3"/>
    <mergeCell ref="M2:M3"/>
    <mergeCell ref="K2:K3"/>
    <mergeCell ref="Z2:Z3"/>
    <mergeCell ref="AB2:AB3"/>
    <mergeCell ref="AD2:AD3"/>
    <mergeCell ref="AF2:AF3"/>
    <mergeCell ref="AH2:AH3"/>
    <mergeCell ref="AJ2:AJ3"/>
    <mergeCell ref="AL2:AL3"/>
    <mergeCell ref="BB2:BB3"/>
    <mergeCell ref="BD2:BD3"/>
    <mergeCell ref="BH2:BH3"/>
    <mergeCell ref="AP2:AP3"/>
    <mergeCell ref="AR2:AR3"/>
    <mergeCell ref="AT2:AT3"/>
    <mergeCell ref="AV2:AV3"/>
    <mergeCell ref="AX2:AX3"/>
    <mergeCell ref="AZ2:AZ3"/>
    <mergeCell ref="BG2:BG3"/>
    <mergeCell ref="BA2:BA3"/>
    <mergeCell ref="BC2:BC3"/>
    <mergeCell ref="BE2:BE3"/>
    <mergeCell ref="BF2:BF3"/>
  </mergeCells>
  <pageMargins left="0.11811023622047245" right="0.11811023622047245" top="0.74803149606299213" bottom="0.55118110236220474" header="0.31496062992125984" footer="0.31496062992125984"/>
  <pageSetup paperSize="9" scale="52" orientation="landscape" horizontalDpi="4294967295" verticalDpi="4294967295" r:id="rId1"/>
  <headerFooter>
    <oddHeader>&amp;C&amp;"Times New Roman,Félkövér"Vaskút Nagyközségi Önkormányzat 2020. évi elemi költségvetése bevételek és kiadások összehasonlítása szakfeladatonként&amp;R
3. melléklet I. sz. módosítás a 2/2020. (II.14.) önkormányzati rendelethez
adatok forintban</oddHeader>
    <oddFooter>&amp;P. oldal</oddFooter>
  </headerFooter>
  <colBreaks count="2" manualBreakCount="2">
    <brk id="22" max="29" man="1"/>
    <brk id="4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3. melléklet</vt:lpstr>
      <vt:lpstr>'3. melléklet'!Nyomtatási_cím</vt:lpstr>
      <vt:lpstr>'3.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</dc:creator>
  <cp:lastModifiedBy>Siketné Csőke Erika</cp:lastModifiedBy>
  <cp:lastPrinted>2020-02-06T08:43:33Z</cp:lastPrinted>
  <dcterms:created xsi:type="dcterms:W3CDTF">2014-02-08T11:30:32Z</dcterms:created>
  <dcterms:modified xsi:type="dcterms:W3CDTF">2020-07-15T12:22:43Z</dcterms:modified>
</cp:coreProperties>
</file>