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570"/>
  </bookViews>
  <sheets>
    <sheet name="1. sz. mellékl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J18" i="1" l="1"/>
  <c r="J17" i="1"/>
  <c r="J14" i="1"/>
  <c r="I14" i="1"/>
  <c r="I15" i="1"/>
  <c r="J15" i="1"/>
  <c r="J13" i="1"/>
  <c r="J16" i="1" s="1"/>
  <c r="J8" i="1"/>
  <c r="J9" i="1"/>
  <c r="J10" i="1"/>
  <c r="J11" i="1"/>
  <c r="J7" i="1"/>
  <c r="J33" i="1"/>
  <c r="J30" i="1"/>
  <c r="J31" i="1"/>
  <c r="J32" i="1" s="1"/>
  <c r="J29" i="1"/>
  <c r="J24" i="1"/>
  <c r="J25" i="1"/>
  <c r="J26" i="1"/>
  <c r="J27" i="1"/>
  <c r="J23" i="1"/>
  <c r="L33" i="1"/>
  <c r="L30" i="1"/>
  <c r="L31" i="1"/>
  <c r="L29" i="1"/>
  <c r="K33" i="1"/>
  <c r="L24" i="1"/>
  <c r="L25" i="1"/>
  <c r="L26" i="1"/>
  <c r="L27" i="1"/>
  <c r="L23" i="1"/>
  <c r="K30" i="1"/>
  <c r="K31" i="1"/>
  <c r="K29" i="1"/>
  <c r="K27" i="1"/>
  <c r="K26" i="1"/>
  <c r="K24" i="1"/>
  <c r="K23" i="1"/>
  <c r="M25" i="1"/>
  <c r="L18" i="1"/>
  <c r="L17" i="1"/>
  <c r="L14" i="1"/>
  <c r="L15" i="1"/>
  <c r="L13" i="1"/>
  <c r="L8" i="1"/>
  <c r="L9" i="1"/>
  <c r="L10" i="1"/>
  <c r="L11" i="1"/>
  <c r="L7" i="1"/>
  <c r="K18" i="1"/>
  <c r="K17" i="1"/>
  <c r="K14" i="1"/>
  <c r="K15" i="1"/>
  <c r="K13" i="1"/>
  <c r="K8" i="1"/>
  <c r="K9" i="1"/>
  <c r="K10" i="1"/>
  <c r="K11" i="1"/>
  <c r="K7" i="1"/>
  <c r="D32" i="1"/>
  <c r="E32" i="1"/>
  <c r="F32" i="1"/>
  <c r="G32" i="1"/>
  <c r="H32" i="1"/>
  <c r="D28" i="1"/>
  <c r="D34" i="1" s="1"/>
  <c r="E28" i="1"/>
  <c r="F28" i="1"/>
  <c r="F34" i="1" s="1"/>
  <c r="G28" i="1"/>
  <c r="H28" i="1"/>
  <c r="H16" i="1"/>
  <c r="F16" i="1"/>
  <c r="D16" i="1"/>
  <c r="H12" i="1"/>
  <c r="H19" i="1" s="1"/>
  <c r="F12" i="1"/>
  <c r="D12" i="1"/>
  <c r="D19" i="1" s="1"/>
  <c r="H34" i="1" l="1"/>
  <c r="K12" i="1"/>
  <c r="J28" i="1"/>
  <c r="J34" i="1"/>
  <c r="F19" i="1"/>
  <c r="J12" i="1"/>
  <c r="J19" i="1" s="1"/>
  <c r="K32" i="1"/>
  <c r="C32" i="1"/>
  <c r="I11" i="1" l="1"/>
  <c r="I33" i="1"/>
  <c r="I29" i="1"/>
  <c r="L32" i="1"/>
  <c r="L28" i="1"/>
  <c r="M28" i="1"/>
  <c r="I18" i="1"/>
  <c r="M32" i="1"/>
  <c r="M16" i="1"/>
  <c r="M12" i="1"/>
  <c r="M19" i="1" s="1"/>
  <c r="C28" i="1"/>
  <c r="I31" i="1"/>
  <c r="I30" i="1"/>
  <c r="I32" i="1" s="1"/>
  <c r="I27" i="1"/>
  <c r="I26" i="1"/>
  <c r="I25" i="1"/>
  <c r="I24" i="1"/>
  <c r="I17" i="1"/>
  <c r="G16" i="1"/>
  <c r="E16" i="1"/>
  <c r="C16" i="1"/>
  <c r="I13" i="1"/>
  <c r="I16" i="1" s="1"/>
  <c r="G12" i="1"/>
  <c r="G19" i="1" s="1"/>
  <c r="E12" i="1"/>
  <c r="E19" i="1" s="1"/>
  <c r="C12" i="1"/>
  <c r="C19" i="1" s="1"/>
  <c r="I10" i="1"/>
  <c r="I9" i="1"/>
  <c r="I8" i="1"/>
  <c r="I7" i="1"/>
  <c r="L34" i="1" l="1"/>
  <c r="I28" i="1"/>
  <c r="E34" i="1"/>
  <c r="L16" i="1"/>
  <c r="K28" i="1"/>
  <c r="K34" i="1" s="1"/>
  <c r="G34" i="1"/>
  <c r="L12" i="1"/>
  <c r="M34" i="1"/>
  <c r="C34" i="1"/>
  <c r="I34" i="1"/>
  <c r="K16" i="1"/>
  <c r="I12" i="1"/>
  <c r="I19" i="1" s="1"/>
  <c r="L19" i="1" l="1"/>
  <c r="K19" i="1"/>
</calcChain>
</file>

<file path=xl/sharedStrings.xml><?xml version="1.0" encoding="utf-8"?>
<sst xmlns="http://schemas.openxmlformats.org/spreadsheetml/2006/main" count="78" uniqueCount="64">
  <si>
    <t>KIADÁS</t>
  </si>
  <si>
    <t>Rovat megnevezése</t>
  </si>
  <si>
    <t>K1</t>
  </si>
  <si>
    <t>Személyi juttatások</t>
  </si>
  <si>
    <t>K2</t>
  </si>
  <si>
    <t>Munkaadókat terhelő jár. és szoc. hj. Adó</t>
  </si>
  <si>
    <t>K3</t>
  </si>
  <si>
    <t>Dologi kiadások</t>
  </si>
  <si>
    <t>K4</t>
  </si>
  <si>
    <t>Ellátottak pénzbeli juttatásai</t>
  </si>
  <si>
    <t>K5</t>
  </si>
  <si>
    <t>Egyéb működési  célú kiadások</t>
  </si>
  <si>
    <t>Működési kiadások összesen</t>
  </si>
  <si>
    <t>K6</t>
  </si>
  <si>
    <t>Beruházás</t>
  </si>
  <si>
    <t>K7</t>
  </si>
  <si>
    <t>Felújítás</t>
  </si>
  <si>
    <t>K8</t>
  </si>
  <si>
    <t>Egyéb felhalmozási célú kiadások</t>
  </si>
  <si>
    <t>Felhalmozási kiadások összesen</t>
  </si>
  <si>
    <t>Tartalékok</t>
  </si>
  <si>
    <t>Kiadások mindösszesen</t>
  </si>
  <si>
    <t>BEVÉTEL</t>
  </si>
  <si>
    <t>B1</t>
  </si>
  <si>
    <t>B3</t>
  </si>
  <si>
    <t>Közhatalmi bevételek</t>
  </si>
  <si>
    <t>B4</t>
  </si>
  <si>
    <t>Működési bevételek</t>
  </si>
  <si>
    <t>B6</t>
  </si>
  <si>
    <t>Működési bevételek össesen:</t>
  </si>
  <si>
    <t>B5</t>
  </si>
  <si>
    <t>Felhalmozási bevételek</t>
  </si>
  <si>
    <t>B7</t>
  </si>
  <si>
    <t>Felhalmozási célú átvett pénzeszközök</t>
  </si>
  <si>
    <t>Felhalmozási bevételek összesen</t>
  </si>
  <si>
    <t>B8</t>
  </si>
  <si>
    <t>Finanszírozási bevételek ( p.maradvány )</t>
  </si>
  <si>
    <t>Bevételek mindösszesen</t>
  </si>
  <si>
    <t>adatok forintban</t>
  </si>
  <si>
    <t>Működési célú támogatások áh. Belülről</t>
  </si>
  <si>
    <t>Működési célú átvett pénzeszközök</t>
  </si>
  <si>
    <t>K513</t>
  </si>
  <si>
    <t>B11</t>
  </si>
  <si>
    <t>Önkormányzatok működési támogatásai</t>
  </si>
  <si>
    <t>Előirányzatból</t>
  </si>
  <si>
    <t>kötelező feladatok</t>
  </si>
  <si>
    <t>önként vállalt feladatok</t>
  </si>
  <si>
    <t>államigazgatási feladatok</t>
  </si>
  <si>
    <t>Rovat-rend</t>
  </si>
  <si>
    <t>K914</t>
  </si>
  <si>
    <t>Áh-n belüli megelőlegezések visszafizetése</t>
  </si>
  <si>
    <t>B2</t>
  </si>
  <si>
    <t>Felhalmozási célú támogatások</t>
  </si>
  <si>
    <t>Vaskút Nagyközségi Önkormányzat 2020. évi összevont mérlege</t>
  </si>
  <si>
    <t>Önkormányzat eredeti előirányzat</t>
  </si>
  <si>
    <t>Önkormányzat módosított előirányzat</t>
  </si>
  <si>
    <t>Vaskúti Idősek Ottona eredeti előirányzat</t>
  </si>
  <si>
    <t>Vaskúti Idősek Ottona módosított  előirányzat</t>
  </si>
  <si>
    <t>Vaskúti Közös Önkormányzati Hivatal eredeti előirányzat</t>
  </si>
  <si>
    <t>Vaskúti Közös Önkormányzati Hivatal módosított előirányzat</t>
  </si>
  <si>
    <t>Mindösszesen eredeti előirányzat</t>
  </si>
  <si>
    <t>Mindösszesen módosított előirányzat</t>
  </si>
  <si>
    <t>1.1. melléklet a  2/2020.(II.14.)számú rendelethez</t>
  </si>
  <si>
    <t>1.1. melléklet a 11/2020. (VII.24.) számú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</si>
</sst>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#,##0_ ;\-#,##0\ 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1" fontId="1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1" xfId="0" applyFont="1" applyBorder="1"/>
    <xf numFmtId="0" fontId="3" fillId="0" borderId="0" xfId="0" applyFont="1"/>
    <xf numFmtId="0" fontId="2" fillId="0" borderId="1" xfId="0" applyFont="1" applyBorder="1"/>
    <xf numFmtId="0" fontId="2" fillId="0" borderId="0" xfId="0" applyFont="1"/>
    <xf numFmtId="41" fontId="2" fillId="0" borderId="0" xfId="0" applyNumberFormat="1" applyFont="1"/>
    <xf numFmtId="0" fontId="1" fillId="0" borderId="1" xfId="0" applyFont="1" applyBorder="1" applyAlignment="1">
      <alignment horizontal="left" vertical="center"/>
    </xf>
    <xf numFmtId="41" fontId="1" fillId="0" borderId="0" xfId="0" applyNumberFormat="1" applyFont="1" applyAlignment="1">
      <alignment horizontal="right"/>
    </xf>
    <xf numFmtId="0" fontId="3" fillId="2" borderId="1" xfId="0" applyFont="1" applyFill="1" applyBorder="1"/>
    <xf numFmtId="0" fontId="2" fillId="0" borderId="0" xfId="0" applyFont="1" applyBorder="1"/>
    <xf numFmtId="41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/>
    <xf numFmtId="3" fontId="3" fillId="2" borderId="1" xfId="0" applyNumberFormat="1" applyFont="1" applyFill="1" applyBorder="1" applyAlignment="1"/>
    <xf numFmtId="3" fontId="2" fillId="2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41" fontId="1" fillId="0" borderId="0" xfId="0" applyNumberFormat="1" applyFont="1" applyAlignment="1"/>
    <xf numFmtId="41" fontId="4" fillId="0" borderId="0" xfId="0" applyNumberFormat="1" applyFont="1"/>
    <xf numFmtId="164" fontId="2" fillId="0" borderId="0" xfId="0" applyNumberFormat="1" applyFont="1" applyBorder="1"/>
    <xf numFmtId="3" fontId="1" fillId="0" borderId="0" xfId="0" applyNumberFormat="1" applyFont="1"/>
    <xf numFmtId="164" fontId="2" fillId="3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wrapText="1"/>
    </xf>
    <xf numFmtId="41" fontId="1" fillId="0" borderId="0" xfId="0" applyNumberFormat="1" applyFont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41" fontId="2" fillId="0" borderId="1" xfId="0" applyNumberFormat="1" applyFont="1" applyBorder="1" applyAlignment="1">
      <alignment horizontal="center" vertical="center" wrapText="1"/>
    </xf>
    <xf numFmtId="41" fontId="1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" wrapText="1"/>
    </xf>
    <xf numFmtId="41" fontId="1" fillId="0" borderId="0" xfId="0" applyNumberFormat="1" applyFont="1" applyAlignment="1">
      <alignment horizontal="right"/>
    </xf>
    <xf numFmtId="41" fontId="1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1" fontId="2" fillId="0" borderId="5" xfId="0" applyNumberFormat="1" applyFont="1" applyBorder="1" applyAlignment="1">
      <alignment horizontal="center" vertical="center" wrapText="1"/>
    </xf>
    <xf numFmtId="4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C1" zoomScaleNormal="100" workbookViewId="0">
      <selection activeCell="F17" sqref="F17"/>
    </sheetView>
  </sheetViews>
  <sheetFormatPr defaultColWidth="9.140625" defaultRowHeight="15.75" x14ac:dyDescent="0.25"/>
  <cols>
    <col min="1" max="1" width="7.140625" style="1" customWidth="1"/>
    <col min="2" max="2" width="40" style="1" customWidth="1"/>
    <col min="3" max="4" width="15.42578125" style="2" customWidth="1"/>
    <col min="5" max="6" width="15.85546875" style="2" customWidth="1"/>
    <col min="7" max="8" width="16.5703125" style="2" customWidth="1"/>
    <col min="9" max="10" width="17" style="11" customWidth="1"/>
    <col min="11" max="11" width="15" style="1" customWidth="1"/>
    <col min="12" max="12" width="15.42578125" style="1" customWidth="1"/>
    <col min="13" max="13" width="15.5703125" style="1" customWidth="1"/>
    <col min="14" max="16384" width="9.140625" style="1"/>
  </cols>
  <sheetData>
    <row r="1" spans="1:13" ht="17.25" customHeight="1" x14ac:dyDescent="0.3">
      <c r="A1" s="43" t="s">
        <v>53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7.2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44" t="s">
        <v>63</v>
      </c>
      <c r="L2" s="44"/>
      <c r="M2" s="44"/>
    </row>
    <row r="3" spans="1:13" ht="17.25" customHeight="1" x14ac:dyDescent="0.25">
      <c r="E3" s="1"/>
      <c r="F3" s="1"/>
      <c r="G3" s="32"/>
      <c r="H3" s="32"/>
      <c r="I3" s="32"/>
      <c r="J3" s="32"/>
      <c r="K3" s="42" t="s">
        <v>62</v>
      </c>
      <c r="L3" s="42"/>
      <c r="M3" s="42"/>
    </row>
    <row r="4" spans="1:13" ht="17.25" customHeight="1" x14ac:dyDescent="0.25">
      <c r="A4" s="10" t="s">
        <v>0</v>
      </c>
      <c r="E4" s="13"/>
      <c r="F4" s="38"/>
      <c r="G4" s="13"/>
      <c r="H4" s="38"/>
      <c r="I4" s="1"/>
      <c r="J4" s="1"/>
      <c r="L4" s="45" t="s">
        <v>38</v>
      </c>
      <c r="M4" s="45"/>
    </row>
    <row r="5" spans="1:13" ht="18.75" customHeight="1" x14ac:dyDescent="0.25">
      <c r="A5" s="49" t="s">
        <v>48</v>
      </c>
      <c r="B5" s="50" t="s">
        <v>1</v>
      </c>
      <c r="C5" s="41" t="s">
        <v>54</v>
      </c>
      <c r="D5" s="41" t="s">
        <v>55</v>
      </c>
      <c r="E5" s="47" t="s">
        <v>56</v>
      </c>
      <c r="F5" s="47" t="s">
        <v>57</v>
      </c>
      <c r="G5" s="41" t="s">
        <v>58</v>
      </c>
      <c r="H5" s="41" t="s">
        <v>59</v>
      </c>
      <c r="I5" s="41" t="s">
        <v>60</v>
      </c>
      <c r="J5" s="41" t="s">
        <v>61</v>
      </c>
      <c r="K5" s="46" t="s">
        <v>44</v>
      </c>
      <c r="L5" s="46"/>
      <c r="M5" s="46"/>
    </row>
    <row r="6" spans="1:13" s="3" customFormat="1" ht="63" customHeight="1" x14ac:dyDescent="0.25">
      <c r="A6" s="49"/>
      <c r="B6" s="50"/>
      <c r="C6" s="41"/>
      <c r="D6" s="41"/>
      <c r="E6" s="48"/>
      <c r="F6" s="48"/>
      <c r="G6" s="41"/>
      <c r="H6" s="41"/>
      <c r="I6" s="41"/>
      <c r="J6" s="41"/>
      <c r="K6" s="17" t="s">
        <v>45</v>
      </c>
      <c r="L6" s="17" t="s">
        <v>46</v>
      </c>
      <c r="M6" s="17" t="s">
        <v>47</v>
      </c>
    </row>
    <row r="7" spans="1:13" x14ac:dyDescent="0.25">
      <c r="A7" s="4" t="s">
        <v>2</v>
      </c>
      <c r="B7" s="4" t="s">
        <v>3</v>
      </c>
      <c r="C7" s="27">
        <v>52697491</v>
      </c>
      <c r="D7" s="27">
        <v>68354573</v>
      </c>
      <c r="E7" s="27">
        <v>64433881</v>
      </c>
      <c r="F7" s="27">
        <v>68859579</v>
      </c>
      <c r="G7" s="27">
        <v>64772619</v>
      </c>
      <c r="H7" s="39">
        <v>64772619</v>
      </c>
      <c r="I7" s="25">
        <f>G7+E7+C7</f>
        <v>181903991</v>
      </c>
      <c r="J7" s="25">
        <f>H7+F7+D7</f>
        <v>201986771</v>
      </c>
      <c r="K7" s="21">
        <f>D7+H7</f>
        <v>133127192</v>
      </c>
      <c r="L7" s="21">
        <f>F7</f>
        <v>68859579</v>
      </c>
      <c r="M7" s="21">
        <v>0</v>
      </c>
    </row>
    <row r="8" spans="1:13" x14ac:dyDescent="0.25">
      <c r="A8" s="4" t="s">
        <v>4</v>
      </c>
      <c r="B8" s="4" t="s">
        <v>5</v>
      </c>
      <c r="C8" s="27">
        <v>9335138</v>
      </c>
      <c r="D8" s="27">
        <v>11075309</v>
      </c>
      <c r="E8" s="27">
        <v>11207679</v>
      </c>
      <c r="F8" s="27">
        <v>11880227</v>
      </c>
      <c r="G8" s="27">
        <v>11575151</v>
      </c>
      <c r="H8" s="39">
        <v>11575151</v>
      </c>
      <c r="I8" s="25">
        <f t="shared" ref="I8:J13" si="0">G8+E8+C8</f>
        <v>32117968</v>
      </c>
      <c r="J8" s="25">
        <f t="shared" ref="J8:J11" si="1">H8+F8+D8</f>
        <v>34530687</v>
      </c>
      <c r="K8" s="21">
        <f t="shared" ref="K8:K11" si="2">D8+H8</f>
        <v>22650460</v>
      </c>
      <c r="L8" s="21">
        <f t="shared" ref="L8:L11" si="3">F8</f>
        <v>11880227</v>
      </c>
      <c r="M8" s="21">
        <v>0</v>
      </c>
    </row>
    <row r="9" spans="1:13" x14ac:dyDescent="0.25">
      <c r="A9" s="4" t="s">
        <v>6</v>
      </c>
      <c r="B9" s="4" t="s">
        <v>7</v>
      </c>
      <c r="C9" s="27">
        <v>122076203</v>
      </c>
      <c r="D9" s="27">
        <v>121841506</v>
      </c>
      <c r="E9" s="27">
        <v>50739089</v>
      </c>
      <c r="F9" s="27">
        <v>50739089</v>
      </c>
      <c r="G9" s="27">
        <v>16041200</v>
      </c>
      <c r="H9" s="39">
        <v>15952360</v>
      </c>
      <c r="I9" s="25">
        <f t="shared" si="0"/>
        <v>188856492</v>
      </c>
      <c r="J9" s="25">
        <f t="shared" si="1"/>
        <v>188532955</v>
      </c>
      <c r="K9" s="21">
        <f t="shared" si="2"/>
        <v>137793866</v>
      </c>
      <c r="L9" s="21">
        <f t="shared" si="3"/>
        <v>50739089</v>
      </c>
      <c r="M9" s="21">
        <v>0</v>
      </c>
    </row>
    <row r="10" spans="1:13" x14ac:dyDescent="0.25">
      <c r="A10" s="4" t="s">
        <v>8</v>
      </c>
      <c r="B10" s="4" t="s">
        <v>9</v>
      </c>
      <c r="C10" s="27">
        <v>24561000</v>
      </c>
      <c r="D10" s="27">
        <v>24561000</v>
      </c>
      <c r="E10" s="27"/>
      <c r="F10" s="27"/>
      <c r="G10" s="27"/>
      <c r="H10" s="39"/>
      <c r="I10" s="25">
        <f t="shared" si="0"/>
        <v>24561000</v>
      </c>
      <c r="J10" s="25">
        <f t="shared" si="1"/>
        <v>24561000</v>
      </c>
      <c r="K10" s="21">
        <f t="shared" si="2"/>
        <v>24561000</v>
      </c>
      <c r="L10" s="21">
        <f t="shared" si="3"/>
        <v>0</v>
      </c>
      <c r="M10" s="21">
        <v>0</v>
      </c>
    </row>
    <row r="11" spans="1:13" x14ac:dyDescent="0.25">
      <c r="A11" s="4" t="s">
        <v>10</v>
      </c>
      <c r="B11" s="4" t="s">
        <v>11</v>
      </c>
      <c r="C11" s="27">
        <v>217534379</v>
      </c>
      <c r="D11" s="27">
        <v>56330327</v>
      </c>
      <c r="E11" s="27"/>
      <c r="F11" s="27"/>
      <c r="G11" s="27"/>
      <c r="H11" s="39"/>
      <c r="I11" s="25">
        <f>G11+E11+C11</f>
        <v>217534379</v>
      </c>
      <c r="J11" s="25">
        <f t="shared" si="1"/>
        <v>56330327</v>
      </c>
      <c r="K11" s="21">
        <f t="shared" si="2"/>
        <v>56330327</v>
      </c>
      <c r="L11" s="21">
        <f t="shared" si="3"/>
        <v>0</v>
      </c>
      <c r="M11" s="21">
        <v>0</v>
      </c>
    </row>
    <row r="12" spans="1:13" s="6" customFormat="1" x14ac:dyDescent="0.25">
      <c r="A12" s="5"/>
      <c r="B12" s="14" t="s">
        <v>12</v>
      </c>
      <c r="C12" s="28">
        <f t="shared" ref="C12:M12" si="4">SUM(C7:C11)</f>
        <v>426204211</v>
      </c>
      <c r="D12" s="28">
        <f t="shared" si="4"/>
        <v>282162715</v>
      </c>
      <c r="E12" s="28">
        <f t="shared" si="4"/>
        <v>126380649</v>
      </c>
      <c r="F12" s="28">
        <f t="shared" si="4"/>
        <v>131478895</v>
      </c>
      <c r="G12" s="28">
        <f t="shared" si="4"/>
        <v>92388970</v>
      </c>
      <c r="H12" s="28">
        <f t="shared" si="4"/>
        <v>92300130</v>
      </c>
      <c r="I12" s="29">
        <f>SUM(I7:I11)</f>
        <v>644973830</v>
      </c>
      <c r="J12" s="29">
        <f>SUM(J7:J11)</f>
        <v>505941740</v>
      </c>
      <c r="K12" s="22">
        <f>SUM(K7:K11)</f>
        <v>374462845</v>
      </c>
      <c r="L12" s="22">
        <f t="shared" si="4"/>
        <v>131478895</v>
      </c>
      <c r="M12" s="22">
        <f t="shared" si="4"/>
        <v>0</v>
      </c>
    </row>
    <row r="13" spans="1:13" x14ac:dyDescent="0.25">
      <c r="A13" s="4" t="s">
        <v>13</v>
      </c>
      <c r="B13" s="4" t="s">
        <v>14</v>
      </c>
      <c r="C13" s="27">
        <v>446892120</v>
      </c>
      <c r="D13" s="27">
        <v>446886395</v>
      </c>
      <c r="E13" s="27"/>
      <c r="F13" s="27">
        <v>1257223</v>
      </c>
      <c r="G13" s="27">
        <v>292100</v>
      </c>
      <c r="H13" s="39">
        <v>264240</v>
      </c>
      <c r="I13" s="25">
        <f t="shared" si="0"/>
        <v>447184220</v>
      </c>
      <c r="J13" s="25">
        <f t="shared" si="0"/>
        <v>448407858</v>
      </c>
      <c r="K13" s="21">
        <f>D13+H13</f>
        <v>447150635</v>
      </c>
      <c r="L13" s="21">
        <f>F13</f>
        <v>1257223</v>
      </c>
      <c r="M13" s="21">
        <v>0</v>
      </c>
    </row>
    <row r="14" spans="1:13" x14ac:dyDescent="0.25">
      <c r="A14" s="4" t="s">
        <v>15</v>
      </c>
      <c r="B14" s="4" t="s">
        <v>16</v>
      </c>
      <c r="C14" s="27">
        <v>64824417</v>
      </c>
      <c r="D14" s="27">
        <v>95945507</v>
      </c>
      <c r="E14" s="27">
        <v>609600</v>
      </c>
      <c r="F14" s="27">
        <v>845600</v>
      </c>
      <c r="G14" s="27"/>
      <c r="H14" s="39">
        <v>116700</v>
      </c>
      <c r="I14" s="25">
        <f t="shared" ref="I14:I15" si="5">G14+E14+C14</f>
        <v>65434017</v>
      </c>
      <c r="J14" s="25">
        <f>H14+F14+D14</f>
        <v>96907807</v>
      </c>
      <c r="K14" s="21">
        <f t="shared" ref="K14:K15" si="6">D14+H14</f>
        <v>96062207</v>
      </c>
      <c r="L14" s="21">
        <f t="shared" ref="L14:L15" si="7">F14</f>
        <v>845600</v>
      </c>
      <c r="M14" s="21">
        <v>0</v>
      </c>
    </row>
    <row r="15" spans="1:13" x14ac:dyDescent="0.25">
      <c r="A15" s="4" t="s">
        <v>17</v>
      </c>
      <c r="B15" s="4" t="s">
        <v>18</v>
      </c>
      <c r="C15" s="27"/>
      <c r="D15" s="27">
        <v>161943540</v>
      </c>
      <c r="E15" s="27"/>
      <c r="F15" s="27"/>
      <c r="G15" s="27"/>
      <c r="H15" s="39"/>
      <c r="I15" s="25">
        <f t="shared" si="5"/>
        <v>0</v>
      </c>
      <c r="J15" s="25">
        <f t="shared" ref="J15" si="8">H15+F15+D15</f>
        <v>161943540</v>
      </c>
      <c r="K15" s="21">
        <f t="shared" si="6"/>
        <v>161943540</v>
      </c>
      <c r="L15" s="21">
        <f t="shared" si="7"/>
        <v>0</v>
      </c>
      <c r="M15" s="21">
        <v>0</v>
      </c>
    </row>
    <row r="16" spans="1:13" s="8" customFormat="1" x14ac:dyDescent="0.25">
      <c r="A16" s="7"/>
      <c r="B16" s="14" t="s">
        <v>19</v>
      </c>
      <c r="C16" s="28">
        <f t="shared" ref="C16:M16" si="9">SUM(C13:C15)</f>
        <v>511716537</v>
      </c>
      <c r="D16" s="28">
        <f t="shared" si="9"/>
        <v>704775442</v>
      </c>
      <c r="E16" s="28">
        <f t="shared" si="9"/>
        <v>609600</v>
      </c>
      <c r="F16" s="28">
        <f t="shared" si="9"/>
        <v>2102823</v>
      </c>
      <c r="G16" s="28">
        <f t="shared" si="9"/>
        <v>292100</v>
      </c>
      <c r="H16" s="28">
        <f t="shared" si="9"/>
        <v>380940</v>
      </c>
      <c r="I16" s="28">
        <f t="shared" si="9"/>
        <v>512618237</v>
      </c>
      <c r="J16" s="28">
        <f t="shared" si="9"/>
        <v>707259205</v>
      </c>
      <c r="K16" s="22">
        <f t="shared" si="9"/>
        <v>705156382</v>
      </c>
      <c r="L16" s="22">
        <f t="shared" si="9"/>
        <v>2102823</v>
      </c>
      <c r="M16" s="22">
        <f t="shared" si="9"/>
        <v>0</v>
      </c>
    </row>
    <row r="17" spans="1:13" x14ac:dyDescent="0.25">
      <c r="A17" s="4" t="s">
        <v>41</v>
      </c>
      <c r="B17" s="4" t="s">
        <v>20</v>
      </c>
      <c r="C17" s="27">
        <v>2500000</v>
      </c>
      <c r="D17" s="27">
        <v>18223942</v>
      </c>
      <c r="E17" s="27"/>
      <c r="F17" s="27"/>
      <c r="G17" s="27"/>
      <c r="H17" s="39"/>
      <c r="I17" s="25">
        <f>G17+E17+C17</f>
        <v>2500000</v>
      </c>
      <c r="J17" s="25">
        <f>H17+F17+D17</f>
        <v>18223942</v>
      </c>
      <c r="K17" s="21">
        <f>D17+H17</f>
        <v>18223942</v>
      </c>
      <c r="L17" s="21">
        <f>F17</f>
        <v>0</v>
      </c>
      <c r="M17" s="21">
        <v>0</v>
      </c>
    </row>
    <row r="18" spans="1:13" x14ac:dyDescent="0.25">
      <c r="A18" s="4" t="s">
        <v>49</v>
      </c>
      <c r="B18" s="4" t="s">
        <v>50</v>
      </c>
      <c r="C18" s="27">
        <v>8716466</v>
      </c>
      <c r="D18" s="27">
        <v>8716466</v>
      </c>
      <c r="E18" s="27"/>
      <c r="F18" s="27"/>
      <c r="G18" s="27"/>
      <c r="H18" s="39"/>
      <c r="I18" s="25">
        <f>G18+E18+C18</f>
        <v>8716466</v>
      </c>
      <c r="J18" s="25">
        <f>H18+F18+D18</f>
        <v>8716466</v>
      </c>
      <c r="K18" s="21">
        <f>D18+H18</f>
        <v>8716466</v>
      </c>
      <c r="L18" s="21">
        <f>F18</f>
        <v>0</v>
      </c>
      <c r="M18" s="21"/>
    </row>
    <row r="19" spans="1:13" s="10" customFormat="1" x14ac:dyDescent="0.25">
      <c r="A19" s="9"/>
      <c r="B19" s="9" t="s">
        <v>21</v>
      </c>
      <c r="C19" s="26">
        <f t="shared" ref="C19:M19" si="10">C12+C16+C17+C18</f>
        <v>949137214</v>
      </c>
      <c r="D19" s="26">
        <f t="shared" si="10"/>
        <v>1013878565</v>
      </c>
      <c r="E19" s="26">
        <f t="shared" si="10"/>
        <v>126990249</v>
      </c>
      <c r="F19" s="26">
        <f t="shared" si="10"/>
        <v>133581718</v>
      </c>
      <c r="G19" s="26">
        <f t="shared" si="10"/>
        <v>92681070</v>
      </c>
      <c r="H19" s="26">
        <f t="shared" si="10"/>
        <v>92681070</v>
      </c>
      <c r="I19" s="26">
        <f t="shared" si="10"/>
        <v>1168808533</v>
      </c>
      <c r="J19" s="26">
        <f t="shared" si="10"/>
        <v>1240141353</v>
      </c>
      <c r="K19" s="26">
        <f t="shared" si="10"/>
        <v>1106559635</v>
      </c>
      <c r="L19" s="26">
        <f t="shared" si="10"/>
        <v>133581718</v>
      </c>
      <c r="M19" s="26">
        <f t="shared" si="10"/>
        <v>0</v>
      </c>
    </row>
    <row r="20" spans="1:13" s="10" customFormat="1" x14ac:dyDescent="0.25">
      <c r="A20" s="15" t="s">
        <v>22</v>
      </c>
      <c r="B20" s="15"/>
      <c r="C20" s="16"/>
      <c r="D20" s="16"/>
      <c r="E20" s="16"/>
      <c r="F20" s="16"/>
      <c r="G20" s="16"/>
      <c r="H20" s="16"/>
      <c r="I20" s="16"/>
      <c r="J20" s="16"/>
      <c r="K20" s="15"/>
      <c r="L20" s="34"/>
      <c r="M20" s="34"/>
    </row>
    <row r="21" spans="1:13" ht="15.75" customHeight="1" x14ac:dyDescent="0.25">
      <c r="A21" s="49" t="s">
        <v>48</v>
      </c>
      <c r="B21" s="50" t="s">
        <v>1</v>
      </c>
      <c r="C21" s="41" t="s">
        <v>54</v>
      </c>
      <c r="D21" s="41" t="s">
        <v>55</v>
      </c>
      <c r="E21" s="47" t="s">
        <v>56</v>
      </c>
      <c r="F21" s="47" t="s">
        <v>57</v>
      </c>
      <c r="G21" s="41" t="s">
        <v>58</v>
      </c>
      <c r="H21" s="41" t="s">
        <v>59</v>
      </c>
      <c r="I21" s="41" t="s">
        <v>60</v>
      </c>
      <c r="J21" s="41" t="s">
        <v>61</v>
      </c>
      <c r="K21" s="46" t="s">
        <v>44</v>
      </c>
      <c r="L21" s="46"/>
      <c r="M21" s="46"/>
    </row>
    <row r="22" spans="1:13" s="3" customFormat="1" ht="65.25" customHeight="1" x14ac:dyDescent="0.25">
      <c r="A22" s="49"/>
      <c r="B22" s="50"/>
      <c r="C22" s="41"/>
      <c r="D22" s="41"/>
      <c r="E22" s="48"/>
      <c r="F22" s="48"/>
      <c r="G22" s="41"/>
      <c r="H22" s="41"/>
      <c r="I22" s="41"/>
      <c r="J22" s="41"/>
      <c r="K22" s="17" t="s">
        <v>45</v>
      </c>
      <c r="L22" s="17" t="s">
        <v>46</v>
      </c>
      <c r="M22" s="17" t="s">
        <v>47</v>
      </c>
    </row>
    <row r="23" spans="1:13" s="3" customFormat="1" ht="15.75" customHeight="1" x14ac:dyDescent="0.25">
      <c r="A23" s="12" t="s">
        <v>42</v>
      </c>
      <c r="B23" s="12" t="s">
        <v>43</v>
      </c>
      <c r="C23" s="27">
        <v>217911649</v>
      </c>
      <c r="D23" s="27">
        <v>236024506</v>
      </c>
      <c r="E23" s="26"/>
      <c r="F23" s="26"/>
      <c r="G23" s="26"/>
      <c r="H23" s="25"/>
      <c r="I23" s="25">
        <f>C23+E23+G23</f>
        <v>217911649</v>
      </c>
      <c r="J23" s="25">
        <f>D23+F23+H23</f>
        <v>236024506</v>
      </c>
      <c r="K23" s="18">
        <f>D23+H23</f>
        <v>236024506</v>
      </c>
      <c r="L23" s="18">
        <f>F23</f>
        <v>0</v>
      </c>
      <c r="M23" s="18">
        <v>0</v>
      </c>
    </row>
    <row r="24" spans="1:13" x14ac:dyDescent="0.25">
      <c r="A24" s="4" t="s">
        <v>23</v>
      </c>
      <c r="B24" s="4" t="s">
        <v>39</v>
      </c>
      <c r="C24" s="27">
        <v>36160289</v>
      </c>
      <c r="D24" s="27">
        <v>48815295</v>
      </c>
      <c r="E24" s="27"/>
      <c r="F24" s="27"/>
      <c r="G24" s="27"/>
      <c r="H24" s="39"/>
      <c r="I24" s="25">
        <f>C24+E24+G24</f>
        <v>36160289</v>
      </c>
      <c r="J24" s="25">
        <f t="shared" ref="J24:J27" si="11">D24+F24+H24</f>
        <v>48815295</v>
      </c>
      <c r="K24" s="18">
        <f>D24+H24</f>
        <v>48815295</v>
      </c>
      <c r="L24" s="18">
        <f t="shared" ref="L24:L27" si="12">F24</f>
        <v>0</v>
      </c>
      <c r="M24" s="18">
        <v>0</v>
      </c>
    </row>
    <row r="25" spans="1:13" x14ac:dyDescent="0.25">
      <c r="A25" s="4" t="s">
        <v>24</v>
      </c>
      <c r="B25" s="4" t="s">
        <v>25</v>
      </c>
      <c r="C25" s="27">
        <v>105000000</v>
      </c>
      <c r="D25" s="27">
        <v>91000000</v>
      </c>
      <c r="E25" s="27"/>
      <c r="F25" s="27"/>
      <c r="G25" s="27"/>
      <c r="H25" s="39">
        <v>5000</v>
      </c>
      <c r="I25" s="25">
        <f t="shared" ref="I25:J33" si="13">C25+E25+G25</f>
        <v>105000000</v>
      </c>
      <c r="J25" s="25">
        <f t="shared" si="11"/>
        <v>91005000</v>
      </c>
      <c r="K25" s="18"/>
      <c r="L25" s="18">
        <f t="shared" si="12"/>
        <v>0</v>
      </c>
      <c r="M25" s="18">
        <f>D25</f>
        <v>91000000</v>
      </c>
    </row>
    <row r="26" spans="1:13" x14ac:dyDescent="0.25">
      <c r="A26" s="4" t="s">
        <v>26</v>
      </c>
      <c r="B26" s="4" t="s">
        <v>27</v>
      </c>
      <c r="C26" s="27">
        <v>18624000</v>
      </c>
      <c r="D26" s="27">
        <v>18708507</v>
      </c>
      <c r="E26" s="27">
        <v>59765000</v>
      </c>
      <c r="F26" s="27">
        <v>59765000</v>
      </c>
      <c r="G26" s="27">
        <v>1219200</v>
      </c>
      <c r="H26" s="39">
        <v>1239201</v>
      </c>
      <c r="I26" s="25">
        <f t="shared" si="13"/>
        <v>79608200</v>
      </c>
      <c r="J26" s="25">
        <f t="shared" si="11"/>
        <v>79712708</v>
      </c>
      <c r="K26" s="18">
        <f>D26+H26</f>
        <v>19947708</v>
      </c>
      <c r="L26" s="18">
        <f t="shared" si="12"/>
        <v>59765000</v>
      </c>
      <c r="M26" s="18">
        <v>0</v>
      </c>
    </row>
    <row r="27" spans="1:13" x14ac:dyDescent="0.25">
      <c r="A27" s="4" t="s">
        <v>28</v>
      </c>
      <c r="B27" s="4" t="s">
        <v>40</v>
      </c>
      <c r="C27" s="27">
        <v>30000</v>
      </c>
      <c r="D27" s="27">
        <v>30000</v>
      </c>
      <c r="E27" s="27">
        <v>4850000</v>
      </c>
      <c r="F27" s="27">
        <v>6199981</v>
      </c>
      <c r="G27" s="27"/>
      <c r="H27" s="39"/>
      <c r="I27" s="25">
        <f t="shared" si="13"/>
        <v>4880000</v>
      </c>
      <c r="J27" s="25">
        <f t="shared" si="11"/>
        <v>6229981</v>
      </c>
      <c r="K27" s="18">
        <f>D27+H27</f>
        <v>30000</v>
      </c>
      <c r="L27" s="18">
        <f t="shared" si="12"/>
        <v>6199981</v>
      </c>
      <c r="M27" s="18">
        <v>0</v>
      </c>
    </row>
    <row r="28" spans="1:13" s="6" customFormat="1" x14ac:dyDescent="0.25">
      <c r="A28" s="5"/>
      <c r="B28" s="14" t="s">
        <v>29</v>
      </c>
      <c r="C28" s="28">
        <f t="shared" ref="C28:M28" si="14">SUM(C23:C27)</f>
        <v>377725938</v>
      </c>
      <c r="D28" s="28">
        <f t="shared" ref="D28" si="15">SUM(D23:D27)</f>
        <v>394578308</v>
      </c>
      <c r="E28" s="28">
        <f t="shared" ref="E28" si="16">SUM(E23:E27)</f>
        <v>64615000</v>
      </c>
      <c r="F28" s="28">
        <f t="shared" ref="F28" si="17">SUM(F23:F27)</f>
        <v>65964981</v>
      </c>
      <c r="G28" s="28">
        <f t="shared" ref="G28" si="18">SUM(G23:G27)</f>
        <v>1219200</v>
      </c>
      <c r="H28" s="28">
        <f t="shared" ref="H28" si="19">SUM(H23:H27)</f>
        <v>1244201</v>
      </c>
      <c r="I28" s="28">
        <f t="shared" ref="I28" si="20">SUM(I23:I27)</f>
        <v>443560138</v>
      </c>
      <c r="J28" s="28">
        <f t="shared" ref="J28" si="21">SUM(J23:J27)</f>
        <v>461787490</v>
      </c>
      <c r="K28" s="19">
        <f t="shared" si="14"/>
        <v>304817509</v>
      </c>
      <c r="L28" s="19">
        <f t="shared" si="14"/>
        <v>65964981</v>
      </c>
      <c r="M28" s="19">
        <f t="shared" si="14"/>
        <v>91000000</v>
      </c>
    </row>
    <row r="29" spans="1:13" s="6" customFormat="1" x14ac:dyDescent="0.25">
      <c r="A29" s="4" t="s">
        <v>51</v>
      </c>
      <c r="B29" s="4" t="s">
        <v>52</v>
      </c>
      <c r="C29" s="27">
        <v>217900630</v>
      </c>
      <c r="D29" s="27">
        <v>269573925</v>
      </c>
      <c r="E29" s="27"/>
      <c r="F29" s="27"/>
      <c r="G29" s="27"/>
      <c r="H29" s="39"/>
      <c r="I29" s="25">
        <f>C29+E29+G29</f>
        <v>217900630</v>
      </c>
      <c r="J29" s="25">
        <f>D29+F29+H29</f>
        <v>269573925</v>
      </c>
      <c r="K29" s="18">
        <f>D29+H29</f>
        <v>269573925</v>
      </c>
      <c r="L29" s="18">
        <f>F29</f>
        <v>0</v>
      </c>
      <c r="M29" s="18"/>
    </row>
    <row r="30" spans="1:13" x14ac:dyDescent="0.25">
      <c r="A30" s="4" t="s">
        <v>30</v>
      </c>
      <c r="B30" s="4" t="s">
        <v>31</v>
      </c>
      <c r="C30" s="27">
        <v>18611990</v>
      </c>
      <c r="D30" s="27">
        <v>18611990</v>
      </c>
      <c r="E30" s="27"/>
      <c r="F30" s="27"/>
      <c r="G30" s="27"/>
      <c r="H30" s="39"/>
      <c r="I30" s="25">
        <f t="shared" si="13"/>
        <v>18611990</v>
      </c>
      <c r="J30" s="25">
        <f t="shared" ref="J30:J31" si="22">D30+F30+H30</f>
        <v>18611990</v>
      </c>
      <c r="K30" s="18">
        <f t="shared" ref="K30:K31" si="23">D30+H30</f>
        <v>18611990</v>
      </c>
      <c r="L30" s="18">
        <f t="shared" ref="L30:L31" si="24">F30</f>
        <v>0</v>
      </c>
      <c r="M30" s="18">
        <v>0</v>
      </c>
    </row>
    <row r="31" spans="1:13" x14ac:dyDescent="0.25">
      <c r="A31" s="4" t="s">
        <v>32</v>
      </c>
      <c r="B31" s="4" t="s">
        <v>33</v>
      </c>
      <c r="C31" s="27"/>
      <c r="D31" s="27"/>
      <c r="E31" s="27"/>
      <c r="F31" s="27">
        <v>250000</v>
      </c>
      <c r="G31" s="27"/>
      <c r="H31" s="39"/>
      <c r="I31" s="25">
        <f t="shared" si="13"/>
        <v>0</v>
      </c>
      <c r="J31" s="25">
        <f t="shared" si="22"/>
        <v>250000</v>
      </c>
      <c r="K31" s="18">
        <f t="shared" si="23"/>
        <v>0</v>
      </c>
      <c r="L31" s="18">
        <f t="shared" si="24"/>
        <v>250000</v>
      </c>
      <c r="M31" s="18">
        <v>0</v>
      </c>
    </row>
    <row r="32" spans="1:13" s="8" customFormat="1" x14ac:dyDescent="0.25">
      <c r="A32" s="7"/>
      <c r="B32" s="14" t="s">
        <v>34</v>
      </c>
      <c r="C32" s="28">
        <f>SUM(C29:C31)</f>
        <v>236512620</v>
      </c>
      <c r="D32" s="28">
        <f t="shared" ref="D32:J32" si="25">SUM(D29:D31)</f>
        <v>288185915</v>
      </c>
      <c r="E32" s="28">
        <f t="shared" si="25"/>
        <v>0</v>
      </c>
      <c r="F32" s="28">
        <f t="shared" si="25"/>
        <v>250000</v>
      </c>
      <c r="G32" s="28">
        <f t="shared" si="25"/>
        <v>0</v>
      </c>
      <c r="H32" s="28">
        <f t="shared" si="25"/>
        <v>0</v>
      </c>
      <c r="I32" s="28">
        <f t="shared" si="25"/>
        <v>236512620</v>
      </c>
      <c r="J32" s="28">
        <f t="shared" si="25"/>
        <v>288435915</v>
      </c>
      <c r="K32" s="23">
        <f>K29+K30+K31</f>
        <v>288185915</v>
      </c>
      <c r="L32" s="23">
        <f>SUM(L30:L31)</f>
        <v>250000</v>
      </c>
      <c r="M32" s="23">
        <f>SUM(M30:M31)</f>
        <v>0</v>
      </c>
    </row>
    <row r="33" spans="1:13" s="8" customFormat="1" x14ac:dyDescent="0.25">
      <c r="A33" s="7" t="s">
        <v>35</v>
      </c>
      <c r="B33" s="7" t="s">
        <v>36</v>
      </c>
      <c r="C33" s="31">
        <v>485962773</v>
      </c>
      <c r="D33" s="31">
        <v>486696182</v>
      </c>
      <c r="E33" s="31">
        <v>2617729</v>
      </c>
      <c r="F33" s="31">
        <v>3093553</v>
      </c>
      <c r="G33" s="31">
        <v>155273</v>
      </c>
      <c r="H33" s="40">
        <v>128213</v>
      </c>
      <c r="I33" s="30">
        <f t="shared" si="13"/>
        <v>488735775</v>
      </c>
      <c r="J33" s="30">
        <f t="shared" si="13"/>
        <v>489917948</v>
      </c>
      <c r="K33" s="24">
        <f>D33+H33</f>
        <v>486824395</v>
      </c>
      <c r="L33" s="24">
        <f>F33</f>
        <v>3093553</v>
      </c>
      <c r="M33" s="24">
        <v>0</v>
      </c>
    </row>
    <row r="34" spans="1:13" s="10" customFormat="1" x14ac:dyDescent="0.25">
      <c r="A34" s="9"/>
      <c r="B34" s="9" t="s">
        <v>37</v>
      </c>
      <c r="C34" s="26">
        <f t="shared" ref="C34:M34" si="26">C28+C32+C33</f>
        <v>1100201331</v>
      </c>
      <c r="D34" s="26">
        <f t="shared" si="26"/>
        <v>1169460405</v>
      </c>
      <c r="E34" s="26">
        <f>E28+E32+E33</f>
        <v>67232729</v>
      </c>
      <c r="F34" s="26">
        <f>F28+F32+F33</f>
        <v>69308534</v>
      </c>
      <c r="G34" s="36">
        <f t="shared" si="26"/>
        <v>1374473</v>
      </c>
      <c r="H34" s="36">
        <f t="shared" si="26"/>
        <v>1372414</v>
      </c>
      <c r="I34" s="36">
        <f t="shared" si="26"/>
        <v>1168808533</v>
      </c>
      <c r="J34" s="36">
        <f t="shared" si="26"/>
        <v>1240141353</v>
      </c>
      <c r="K34" s="20">
        <f t="shared" si="26"/>
        <v>1079827819</v>
      </c>
      <c r="L34" s="20">
        <f t="shared" si="26"/>
        <v>69308534</v>
      </c>
      <c r="M34" s="20">
        <f t="shared" si="26"/>
        <v>91000000</v>
      </c>
    </row>
    <row r="35" spans="1:13" ht="15.6" x14ac:dyDescent="0.3">
      <c r="E35" s="33"/>
      <c r="F35" s="33"/>
    </row>
    <row r="36" spans="1:13" ht="15.6" x14ac:dyDescent="0.3">
      <c r="E36" s="33"/>
      <c r="F36" s="33"/>
      <c r="M36" s="35"/>
    </row>
  </sheetData>
  <mergeCells count="26">
    <mergeCell ref="G21:G22"/>
    <mergeCell ref="I21:I22"/>
    <mergeCell ref="B5:B6"/>
    <mergeCell ref="C5:C6"/>
    <mergeCell ref="E5:E6"/>
    <mergeCell ref="G5:G6"/>
    <mergeCell ref="I5:I6"/>
    <mergeCell ref="D21:D22"/>
    <mergeCell ref="F21:F22"/>
    <mergeCell ref="H21:H22"/>
    <mergeCell ref="J21:J22"/>
    <mergeCell ref="K3:M3"/>
    <mergeCell ref="A1:M1"/>
    <mergeCell ref="K2:M2"/>
    <mergeCell ref="L4:M4"/>
    <mergeCell ref="K5:M5"/>
    <mergeCell ref="D5:D6"/>
    <mergeCell ref="F5:F6"/>
    <mergeCell ref="H5:H6"/>
    <mergeCell ref="J5:J6"/>
    <mergeCell ref="K21:M21"/>
    <mergeCell ref="A5:A6"/>
    <mergeCell ref="A21:A22"/>
    <mergeCell ref="B21:B22"/>
    <mergeCell ref="C21:C22"/>
    <mergeCell ref="E21:E22"/>
  </mergeCells>
  <pageMargins left="0.39370078740157483" right="0.39370078740157483" top="0.39370078740157483" bottom="0.39370078740157483" header="0.31496062992125984" footer="0.31496062992125984"/>
  <pageSetup paperSize="8" scale="8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sz. melléklet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Schön Helga</cp:lastModifiedBy>
  <cp:lastPrinted>2020-07-15T07:46:06Z</cp:lastPrinted>
  <dcterms:created xsi:type="dcterms:W3CDTF">2015-02-03T19:39:31Z</dcterms:created>
  <dcterms:modified xsi:type="dcterms:W3CDTF">2020-07-27T08:18:46Z</dcterms:modified>
</cp:coreProperties>
</file>