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05" yWindow="-105" windowWidth="19440" windowHeight="12570" tabRatio="575"/>
  </bookViews>
  <sheets>
    <sheet name="1.2.1 Összevont bevételek" sheetId="4" r:id="rId1"/>
    <sheet name="1.2.2 Összevont kiadások" sheetId="3" r:id="rId2"/>
  </sheets>
  <definedNames>
    <definedName name="_xlnm.Print_Titles" localSheetId="0">'1.2.1 Összevont bevételek'!$A:$AF,'1.2.1 Összevont bevételek'!$1:$6</definedName>
    <definedName name="_xlnm.Print_Titles" localSheetId="1">'1.2.2 Összevont kiadások'!$A:$AF,'1.2.2 Összevont kiadások'!$1:$6</definedName>
    <definedName name="_xlnm.Print_Area" localSheetId="0">'1.2.1 Összevont bevételek'!$A$1:$AM$78</definedName>
    <definedName name="_xlnm.Print_Area" localSheetId="1">'1.2.2 Összevont kiadások'!$A$1:$AN$104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N76" i="4" l="1"/>
  <c r="AM76" i="4"/>
  <c r="AM77" i="4"/>
  <c r="AL53" i="4" l="1"/>
  <c r="AJ53" i="4"/>
  <c r="AH53" i="4"/>
  <c r="AL50" i="4"/>
  <c r="AJ50" i="4"/>
  <c r="AH50" i="4"/>
  <c r="AL101" i="3"/>
  <c r="AJ101" i="3"/>
  <c r="AH101" i="3"/>
  <c r="AN101" i="3" s="1"/>
  <c r="AL91" i="3"/>
  <c r="AL86" i="3"/>
  <c r="AJ91" i="3"/>
  <c r="AJ86" i="3"/>
  <c r="AH91" i="3"/>
  <c r="AH86" i="3"/>
  <c r="AL66" i="3"/>
  <c r="AL78" i="3" s="1"/>
  <c r="AL61" i="3"/>
  <c r="AJ66" i="3"/>
  <c r="AJ78" i="3" s="1"/>
  <c r="AJ61" i="3"/>
  <c r="AH66" i="3"/>
  <c r="AH78" i="3" s="1"/>
  <c r="AH61" i="3"/>
  <c r="AL51" i="3"/>
  <c r="AL45" i="3"/>
  <c r="AL42" i="3"/>
  <c r="AJ51" i="3"/>
  <c r="AJ45" i="3"/>
  <c r="AJ42" i="3"/>
  <c r="AH51" i="3"/>
  <c r="AH45" i="3"/>
  <c r="AH42" i="3"/>
  <c r="AL34" i="3"/>
  <c r="AL31" i="3"/>
  <c r="AJ34" i="3"/>
  <c r="AJ31" i="3"/>
  <c r="AH34" i="3"/>
  <c r="AH31" i="3"/>
  <c r="AM28" i="3"/>
  <c r="AL25" i="3"/>
  <c r="AJ25" i="3"/>
  <c r="AH25" i="3"/>
  <c r="AN22" i="3"/>
  <c r="AN23" i="3"/>
  <c r="AN24" i="3"/>
  <c r="AN27" i="3"/>
  <c r="AN28" i="3"/>
  <c r="AN29" i="3"/>
  <c r="AN30" i="3"/>
  <c r="AN32" i="3"/>
  <c r="AN33" i="3"/>
  <c r="AN35" i="3"/>
  <c r="AN36" i="3"/>
  <c r="AN37" i="3"/>
  <c r="AN38" i="3"/>
  <c r="AN39" i="3"/>
  <c r="AN40" i="3"/>
  <c r="AN41" i="3"/>
  <c r="AN43" i="3"/>
  <c r="AN44" i="3"/>
  <c r="AN46" i="3"/>
  <c r="AN47" i="3"/>
  <c r="AN48" i="3"/>
  <c r="AN49" i="3"/>
  <c r="AN50" i="3"/>
  <c r="AN53" i="3"/>
  <c r="AN61" i="3" s="1"/>
  <c r="AN54" i="3"/>
  <c r="AN55" i="3"/>
  <c r="AN56" i="3"/>
  <c r="AN57" i="3"/>
  <c r="AN58" i="3"/>
  <c r="AN59" i="3"/>
  <c r="AN60" i="3"/>
  <c r="AN62" i="3"/>
  <c r="AN63" i="3"/>
  <c r="AN64" i="3"/>
  <c r="AN65" i="3"/>
  <c r="AN67" i="3"/>
  <c r="AN68" i="3"/>
  <c r="AN69" i="3"/>
  <c r="AN70" i="3"/>
  <c r="AN71" i="3"/>
  <c r="AN72" i="3"/>
  <c r="AN73" i="3"/>
  <c r="AN74" i="3"/>
  <c r="AN75" i="3"/>
  <c r="AN76" i="3"/>
  <c r="AN77" i="3"/>
  <c r="AN79" i="3"/>
  <c r="AN80" i="3"/>
  <c r="AN81" i="3"/>
  <c r="AN82" i="3"/>
  <c r="AN83" i="3"/>
  <c r="AN84" i="3"/>
  <c r="AN85" i="3"/>
  <c r="AN87" i="3"/>
  <c r="AN88" i="3"/>
  <c r="AN89" i="3"/>
  <c r="AN90" i="3"/>
  <c r="AN92" i="3"/>
  <c r="AN93" i="3"/>
  <c r="AN94" i="3"/>
  <c r="AN95" i="3"/>
  <c r="AN96" i="3"/>
  <c r="AN97" i="3"/>
  <c r="AN98" i="3"/>
  <c r="AN99" i="3"/>
  <c r="AN100" i="3"/>
  <c r="AN103" i="3"/>
  <c r="AN104" i="3"/>
  <c r="AN9" i="3"/>
  <c r="AN10" i="3"/>
  <c r="AN11" i="3"/>
  <c r="AN12" i="3"/>
  <c r="AN13" i="3"/>
  <c r="AN14" i="3"/>
  <c r="AN15" i="3"/>
  <c r="AN16" i="3"/>
  <c r="AN17" i="3"/>
  <c r="AN18" i="3"/>
  <c r="AN19" i="3"/>
  <c r="AN20" i="3"/>
  <c r="AN8" i="3"/>
  <c r="AL21" i="3"/>
  <c r="AJ21" i="3"/>
  <c r="AH21" i="3"/>
  <c r="AG21" i="3"/>
  <c r="AM104" i="3"/>
  <c r="AM103" i="3"/>
  <c r="AM93" i="3"/>
  <c r="AM94" i="3"/>
  <c r="AM95" i="3"/>
  <c r="AM96" i="3"/>
  <c r="AM97" i="3"/>
  <c r="AM98" i="3"/>
  <c r="AM99" i="3"/>
  <c r="AM100" i="3"/>
  <c r="AM92" i="3"/>
  <c r="AM88" i="3"/>
  <c r="AM89" i="3"/>
  <c r="AM90" i="3"/>
  <c r="AM87" i="3"/>
  <c r="AM91" i="3" s="1"/>
  <c r="AM80" i="3"/>
  <c r="AM81" i="3"/>
  <c r="AM82" i="3"/>
  <c r="AM83" i="3"/>
  <c r="AM84" i="3"/>
  <c r="AM85" i="3"/>
  <c r="AM79" i="3"/>
  <c r="AM68" i="3"/>
  <c r="AM69" i="3"/>
  <c r="AM70" i="3"/>
  <c r="AM71" i="3"/>
  <c r="AM72" i="3"/>
  <c r="AM73" i="3"/>
  <c r="AM74" i="3"/>
  <c r="AM75" i="3"/>
  <c r="AM76" i="3"/>
  <c r="AM77" i="3"/>
  <c r="AM67" i="3"/>
  <c r="AM63" i="3"/>
  <c r="AM64" i="3"/>
  <c r="AM65" i="3"/>
  <c r="AM62" i="3"/>
  <c r="AM54" i="3"/>
  <c r="AM55" i="3"/>
  <c r="AM56" i="3"/>
  <c r="AM57" i="3"/>
  <c r="AM58" i="3"/>
  <c r="AM59" i="3"/>
  <c r="AM60" i="3"/>
  <c r="AM53" i="3"/>
  <c r="AM47" i="3"/>
  <c r="AM48" i="3"/>
  <c r="AM51" i="3" s="1"/>
  <c r="AM49" i="3"/>
  <c r="AM50" i="3"/>
  <c r="AM46" i="3"/>
  <c r="AM44" i="3"/>
  <c r="AM43" i="3"/>
  <c r="AM45" i="3" s="1"/>
  <c r="AM36" i="3"/>
  <c r="AM37" i="3"/>
  <c r="AM38" i="3"/>
  <c r="AM39" i="3"/>
  <c r="AM40" i="3"/>
  <c r="AM41" i="3"/>
  <c r="AM35" i="3"/>
  <c r="AM33" i="3"/>
  <c r="AM32" i="3"/>
  <c r="AM34" i="3" s="1"/>
  <c r="AM29" i="3"/>
  <c r="AM31" i="3" s="1"/>
  <c r="AM30" i="3"/>
  <c r="AM27" i="3"/>
  <c r="AM23" i="3"/>
  <c r="AM24" i="3"/>
  <c r="AM22" i="3"/>
  <c r="AM25" i="3" s="1"/>
  <c r="AM20" i="3"/>
  <c r="AM9" i="3"/>
  <c r="AM10" i="3"/>
  <c r="AM11" i="3"/>
  <c r="AM12" i="3"/>
  <c r="AM13" i="3"/>
  <c r="AM14" i="3"/>
  <c r="AM15" i="3"/>
  <c r="AM16" i="3"/>
  <c r="AM17" i="3"/>
  <c r="AM18" i="3"/>
  <c r="AM19" i="3"/>
  <c r="AK21" i="3"/>
  <c r="AM8" i="3"/>
  <c r="AM21" i="3" s="1"/>
  <c r="AL52" i="3" l="1"/>
  <c r="AL26" i="3"/>
  <c r="AL102" i="3" s="1"/>
  <c r="AN91" i="3"/>
  <c r="AJ52" i="3"/>
  <c r="AJ26" i="3"/>
  <c r="AJ102" i="3" s="1"/>
  <c r="AM26" i="3"/>
  <c r="AN66" i="3"/>
  <c r="AN45" i="3"/>
  <c r="AN86" i="3"/>
  <c r="AN78" i="3"/>
  <c r="AN51" i="3"/>
  <c r="AN42" i="3"/>
  <c r="AN34" i="3"/>
  <c r="AH52" i="3"/>
  <c r="AN31" i="3"/>
  <c r="AN25" i="3"/>
  <c r="AH26" i="3"/>
  <c r="AN21" i="3"/>
  <c r="AN26" i="3" s="1"/>
  <c r="AN78" i="4"/>
  <c r="AN9" i="4"/>
  <c r="AN10" i="4"/>
  <c r="AN11" i="4"/>
  <c r="AN12" i="4"/>
  <c r="AN13" i="4"/>
  <c r="AN15" i="4"/>
  <c r="AN16" i="4"/>
  <c r="AN17" i="4"/>
  <c r="AN18" i="4"/>
  <c r="AN19" i="4"/>
  <c r="AN21" i="4"/>
  <c r="AN22" i="4"/>
  <c r="AN23" i="4"/>
  <c r="AN24" i="4"/>
  <c r="AN25" i="4"/>
  <c r="AN27" i="4"/>
  <c r="AN28" i="4"/>
  <c r="AN30" i="4"/>
  <c r="AN31" i="4"/>
  <c r="AN32" i="4"/>
  <c r="AN33" i="4"/>
  <c r="AN34" i="4"/>
  <c r="AN35" i="4"/>
  <c r="AN36" i="4"/>
  <c r="AN37" i="4"/>
  <c r="AN39" i="4"/>
  <c r="AN41" i="4"/>
  <c r="AN42" i="4"/>
  <c r="AN43" i="4"/>
  <c r="AN44" i="4"/>
  <c r="AN45" i="4"/>
  <c r="AN46" i="4"/>
  <c r="AN47" i="4"/>
  <c r="AN48" i="4"/>
  <c r="AN49" i="4"/>
  <c r="AN50" i="4"/>
  <c r="AN51" i="4"/>
  <c r="AN52" i="4"/>
  <c r="AN53" i="4"/>
  <c r="AN54" i="4"/>
  <c r="AN55" i="4"/>
  <c r="AN57" i="4"/>
  <c r="AN58" i="4"/>
  <c r="AN59" i="4"/>
  <c r="AN60" i="4"/>
  <c r="AN61" i="4"/>
  <c r="AN63" i="4"/>
  <c r="AN64" i="4"/>
  <c r="AN65" i="4"/>
  <c r="AN66" i="4"/>
  <c r="AN67" i="4"/>
  <c r="AN69" i="4"/>
  <c r="AN70" i="4"/>
  <c r="AN71" i="4"/>
  <c r="AN72" i="4"/>
  <c r="AN73" i="4"/>
  <c r="AM8" i="4"/>
  <c r="AN8" i="4"/>
  <c r="AM78" i="4"/>
  <c r="AM70" i="4"/>
  <c r="AM71" i="4"/>
  <c r="AM72" i="4"/>
  <c r="AM73" i="4"/>
  <c r="AM69" i="4"/>
  <c r="AM64" i="4"/>
  <c r="AM65" i="4"/>
  <c r="AM66" i="4"/>
  <c r="AM67" i="4"/>
  <c r="AM63" i="4"/>
  <c r="AM58" i="4"/>
  <c r="AM59" i="4"/>
  <c r="AM60" i="4"/>
  <c r="AM61" i="4"/>
  <c r="AM55" i="4"/>
  <c r="AM57" i="4"/>
  <c r="AM54" i="4"/>
  <c r="AM52" i="4"/>
  <c r="AM51" i="4"/>
  <c r="AM42" i="4"/>
  <c r="AM43" i="4"/>
  <c r="AM44" i="4"/>
  <c r="AM45" i="4"/>
  <c r="AM46" i="4"/>
  <c r="AM47" i="4"/>
  <c r="AM48" i="4"/>
  <c r="AM49" i="4"/>
  <c r="AM41" i="4"/>
  <c r="AM39" i="4"/>
  <c r="AM31" i="4"/>
  <c r="AM32" i="4"/>
  <c r="AM33" i="4"/>
  <c r="AM34" i="4"/>
  <c r="AM35" i="4"/>
  <c r="AM36" i="4"/>
  <c r="AM37" i="4"/>
  <c r="AM30" i="4"/>
  <c r="AM27" i="4"/>
  <c r="AM22" i="4"/>
  <c r="AM23" i="4"/>
  <c r="AM24" i="4"/>
  <c r="AM25" i="4"/>
  <c r="AM21" i="4"/>
  <c r="AM16" i="4"/>
  <c r="AM17" i="4"/>
  <c r="AM18" i="4"/>
  <c r="AM19" i="4"/>
  <c r="AM15" i="4"/>
  <c r="AM9" i="4"/>
  <c r="AM10" i="4"/>
  <c r="AM11" i="4"/>
  <c r="AM12" i="4"/>
  <c r="AM13" i="4"/>
  <c r="AH74" i="4"/>
  <c r="AI74" i="4"/>
  <c r="AJ74" i="4"/>
  <c r="AK74" i="4"/>
  <c r="AL74" i="4"/>
  <c r="AH68" i="4"/>
  <c r="AI68" i="4"/>
  <c r="AJ68" i="4"/>
  <c r="AK68" i="4"/>
  <c r="AL68" i="4"/>
  <c r="AH62" i="4"/>
  <c r="AI62" i="4"/>
  <c r="AJ62" i="4"/>
  <c r="AK62" i="4"/>
  <c r="AL62" i="4"/>
  <c r="AH56" i="4"/>
  <c r="AJ56" i="4"/>
  <c r="AJ75" i="4" s="1"/>
  <c r="AL56" i="4"/>
  <c r="AH38" i="4"/>
  <c r="AI38" i="4"/>
  <c r="AJ38" i="4"/>
  <c r="AK38" i="4"/>
  <c r="AL38" i="4"/>
  <c r="AH29" i="4"/>
  <c r="AI29" i="4"/>
  <c r="AJ29" i="4"/>
  <c r="AK29" i="4"/>
  <c r="AL29" i="4"/>
  <c r="AH26" i="4"/>
  <c r="AI26" i="4"/>
  <c r="AJ26" i="4"/>
  <c r="AK26" i="4"/>
  <c r="AL26" i="4"/>
  <c r="AH14" i="4"/>
  <c r="AH20" i="4" s="1"/>
  <c r="AI14" i="4"/>
  <c r="AI20" i="4" s="1"/>
  <c r="AJ14" i="4"/>
  <c r="AJ20" i="4" s="1"/>
  <c r="AK14" i="4"/>
  <c r="AK20" i="4" s="1"/>
  <c r="AL14" i="4"/>
  <c r="AL20" i="4" s="1"/>
  <c r="AN52" i="3" l="1"/>
  <c r="AH102" i="3"/>
  <c r="AN102" i="3" s="1"/>
  <c r="AL40" i="4"/>
  <c r="AL75" i="4" s="1"/>
  <c r="AL77" i="4" s="1"/>
  <c r="AJ40" i="4"/>
  <c r="AM26" i="4"/>
  <c r="AM74" i="4"/>
  <c r="AM68" i="4"/>
  <c r="AM62" i="4"/>
  <c r="AN56" i="4"/>
  <c r="AN62" i="4"/>
  <c r="AN68" i="4"/>
  <c r="AK40" i="4"/>
  <c r="AI40" i="4"/>
  <c r="AN29" i="4"/>
  <c r="AM38" i="4"/>
  <c r="AN20" i="4"/>
  <c r="AN26" i="4"/>
  <c r="AN38" i="4"/>
  <c r="AM14" i="4"/>
  <c r="AM20" i="4"/>
  <c r="AN74" i="4"/>
  <c r="AH40" i="4"/>
  <c r="AJ77" i="4"/>
  <c r="AN14" i="4"/>
  <c r="AG38" i="4"/>
  <c r="AI21" i="3"/>
  <c r="AG25" i="3"/>
  <c r="AI25" i="3"/>
  <c r="AI26" i="3" s="1"/>
  <c r="AK25" i="3"/>
  <c r="AG31" i="3"/>
  <c r="AI31" i="3"/>
  <c r="AK31" i="3"/>
  <c r="AG34" i="3"/>
  <c r="AI34" i="3"/>
  <c r="AK34" i="3"/>
  <c r="AG42" i="3"/>
  <c r="AI42" i="3"/>
  <c r="AK42" i="3"/>
  <c r="AG45" i="3"/>
  <c r="AI45" i="3"/>
  <c r="AK45" i="3"/>
  <c r="AG51" i="3"/>
  <c r="AI51" i="3"/>
  <c r="AK51" i="3"/>
  <c r="AG61" i="3"/>
  <c r="AI61" i="3"/>
  <c r="AK61" i="3"/>
  <c r="AG66" i="3"/>
  <c r="AG78" i="3" s="1"/>
  <c r="AI66" i="3"/>
  <c r="AK66" i="3"/>
  <c r="AK78" i="3" s="1"/>
  <c r="AI78" i="3"/>
  <c r="AG86" i="3"/>
  <c r="AI86" i="3"/>
  <c r="AK86" i="3"/>
  <c r="AG91" i="3"/>
  <c r="AI91" i="3"/>
  <c r="AK91" i="3"/>
  <c r="AG101" i="3"/>
  <c r="AI101" i="3"/>
  <c r="AK101" i="3"/>
  <c r="AG14" i="4"/>
  <c r="AG20" i="4" s="1"/>
  <c r="AG26" i="4"/>
  <c r="AM28" i="4"/>
  <c r="AM29" i="4" s="1"/>
  <c r="AG29" i="4"/>
  <c r="AM50" i="4"/>
  <c r="AG50" i="4"/>
  <c r="AI50" i="4"/>
  <c r="AK50" i="4"/>
  <c r="AG53" i="4"/>
  <c r="AI53" i="4"/>
  <c r="AK53" i="4"/>
  <c r="AG62" i="4"/>
  <c r="AG68" i="4"/>
  <c r="AG74" i="4"/>
  <c r="AM101" i="3" l="1"/>
  <c r="AK26" i="3"/>
  <c r="AG26" i="3"/>
  <c r="AN40" i="4"/>
  <c r="AI56" i="4"/>
  <c r="AI75" i="4" s="1"/>
  <c r="AI77" i="4" s="1"/>
  <c r="AM40" i="4"/>
  <c r="AG40" i="4"/>
  <c r="AH75" i="4"/>
  <c r="AK56" i="4"/>
  <c r="AK75" i="4" s="1"/>
  <c r="AG56" i="4"/>
  <c r="AK77" i="4"/>
  <c r="AM66" i="3"/>
  <c r="AM78" i="3" s="1"/>
  <c r="AM53" i="4"/>
  <c r="AM56" i="4" s="1"/>
  <c r="AK52" i="3"/>
  <c r="AK102" i="3"/>
  <c r="AM42" i="3"/>
  <c r="AM52" i="3" s="1"/>
  <c r="AI52" i="3"/>
  <c r="AI102" i="3" s="1"/>
  <c r="AM86" i="3"/>
  <c r="AM61" i="3"/>
  <c r="AG52" i="3"/>
  <c r="AN75" i="4" l="1"/>
  <c r="AH77" i="4"/>
  <c r="AN77" i="4" s="1"/>
  <c r="AG102" i="3"/>
  <c r="AM102" i="3" s="1"/>
  <c r="AG75" i="4"/>
  <c r="AM75" i="4"/>
  <c r="AG77" i="4"/>
</calcChain>
</file>

<file path=xl/sharedStrings.xml><?xml version="1.0" encoding="utf-8"?>
<sst xmlns="http://schemas.openxmlformats.org/spreadsheetml/2006/main" count="494" uniqueCount="421">
  <si>
    <t>K1-K8</t>
  </si>
  <si>
    <t>Költségvetési kiadások (=19+20+45+54+71+79+84+94)</t>
  </si>
  <si>
    <t>K8</t>
  </si>
  <si>
    <t>Egyéb felhalmozási célú kiadások (=85+…+93)</t>
  </si>
  <si>
    <t>K89</t>
  </si>
  <si>
    <t xml:space="preserve">Egyéb felhalmozási célú támogatások államháztartáson kívülre </t>
  </si>
  <si>
    <t>K88</t>
  </si>
  <si>
    <t>Felhalmozási célú támogatások az Európai Uniónak</t>
  </si>
  <si>
    <t>K87</t>
  </si>
  <si>
    <t>Lakástámogatás</t>
  </si>
  <si>
    <t>K86</t>
  </si>
  <si>
    <t>Felhalmozási célú visszatérítendő támogatások, kölcsönök nyújtása államháztartáson kívülre</t>
  </si>
  <si>
    <t>K85</t>
  </si>
  <si>
    <t>Felhalmozási célú garancia- és kezességvállalásból származó kifizetés államháztartáson kívülre</t>
  </si>
  <si>
    <t>K84</t>
  </si>
  <si>
    <t>Egyéb felhalmozási célú támogatások államháztartáson belülre</t>
  </si>
  <si>
    <t>K83</t>
  </si>
  <si>
    <t>Felhalmozási célú visszatérítendő támogatások, kölcsönök törlesztése államháztartáson belülre</t>
  </si>
  <si>
    <t>K82</t>
  </si>
  <si>
    <t>Felhalmozási célú visszatérítendő támogatások, kölcsönök nyújtása államháztartáson belülre</t>
  </si>
  <si>
    <t>K81</t>
  </si>
  <si>
    <t>Felhalmozási célú garancia- és kezességvállalásból származó kifizetés államháztartáson belülre</t>
  </si>
  <si>
    <t>K7</t>
  </si>
  <si>
    <t>Felújítások (=80+...+83)</t>
  </si>
  <si>
    <t>K74</t>
  </si>
  <si>
    <t>Felújítási célú előzetesen felszámított általános forgalmi adó</t>
  </si>
  <si>
    <t>K73</t>
  </si>
  <si>
    <t xml:space="preserve">Egyéb tárgyi eszközök felújítása </t>
  </si>
  <si>
    <t>K72</t>
  </si>
  <si>
    <t>Informatikai eszközök felújítása</t>
  </si>
  <si>
    <t>K71</t>
  </si>
  <si>
    <t>Ingatlanok felújítása</t>
  </si>
  <si>
    <t>K6</t>
  </si>
  <si>
    <t>Beruházások (=72+…+78)</t>
  </si>
  <si>
    <t>K67</t>
  </si>
  <si>
    <t>Beruházási célú előzetesen felszámított általános forgalmi adó</t>
  </si>
  <si>
    <t>K66</t>
  </si>
  <si>
    <t>Meglévő részesedések növeléséhez kapcsolódó kiadások</t>
  </si>
  <si>
    <t>K65</t>
  </si>
  <si>
    <t>Részesedések beszerzése</t>
  </si>
  <si>
    <t>K64</t>
  </si>
  <si>
    <t>Egyéb tárgyi eszközök beszerzése, létesítése</t>
  </si>
  <si>
    <t>K63</t>
  </si>
  <si>
    <t>Informatikai eszközök beszerzése, létesítése</t>
  </si>
  <si>
    <t>K62</t>
  </si>
  <si>
    <t>Ingatlanok beszerzése, létesítése</t>
  </si>
  <si>
    <t>K61</t>
  </si>
  <si>
    <t>Immateriális javak beszerzése, létesítése</t>
  </si>
  <si>
    <t>K5</t>
  </si>
  <si>
    <t>Egyéb működési célú kiadások (=55+59+…+70)</t>
  </si>
  <si>
    <t>K513</t>
  </si>
  <si>
    <t>Tartalékok</t>
  </si>
  <si>
    <t>K512</t>
  </si>
  <si>
    <t>Egyéb működési célú támogatások államháztartáson kívülre</t>
  </si>
  <si>
    <t>K511</t>
  </si>
  <si>
    <t>Működési célú támogatások az Európai Uniónak</t>
  </si>
  <si>
    <t>K510</t>
  </si>
  <si>
    <t>Kamattámogatások</t>
  </si>
  <si>
    <t>K509</t>
  </si>
  <si>
    <t>Árkiegészítések, ártámogatások</t>
  </si>
  <si>
    <t>K508</t>
  </si>
  <si>
    <t>Működési célú visszatérítendő támogatások, kölcsönök nyújtása államháztartáson kívülre</t>
  </si>
  <si>
    <t>K507</t>
  </si>
  <si>
    <t>Működési célú garancia- és kezességvállalásból származó kifizetés államháztartáson kívülre</t>
  </si>
  <si>
    <t>K506</t>
  </si>
  <si>
    <t>Egyéb működési célú támogatások államháztartáson belülre</t>
  </si>
  <si>
    <t>K505</t>
  </si>
  <si>
    <t>Működési célú visszatérítendő támogatások, kölcsönök törlesztése államháztartáson belülre</t>
  </si>
  <si>
    <t>K504</t>
  </si>
  <si>
    <t>Működési célú visszatérítendő támogatások, kölcsönök nyújtása államháztartáson belülre</t>
  </si>
  <si>
    <t>K503</t>
  </si>
  <si>
    <t>Működési célú garancia- és kezességvállalásból származó kifizetés államháztartáson belülre</t>
  </si>
  <si>
    <t>K502</t>
  </si>
  <si>
    <t>Elvonások és befizetések (=56+57+58)</t>
  </si>
  <si>
    <t>K5023</t>
  </si>
  <si>
    <t>Egyéb elvonások, befizetések</t>
  </si>
  <si>
    <t>K5022</t>
  </si>
  <si>
    <t>A helyi önkormányzatok törvényi előíráson alapuló befizetései</t>
  </si>
  <si>
    <t>K5021</t>
  </si>
  <si>
    <t>A helyi önkormányzatok előző évi elszámolásából származó kiadások</t>
  </si>
  <si>
    <t>K501</t>
  </si>
  <si>
    <t>Nemzetközi kötelezettségek</t>
  </si>
  <si>
    <t>55</t>
  </si>
  <si>
    <t>K4</t>
  </si>
  <si>
    <t>Ellátottak pénzbeli juttatásai (=46+...+53)</t>
  </si>
  <si>
    <t>54</t>
  </si>
  <si>
    <t>K48</t>
  </si>
  <si>
    <t>Egyéb nem intézményi ellátások</t>
  </si>
  <si>
    <t>53</t>
  </si>
  <si>
    <t>K47</t>
  </si>
  <si>
    <t>Intézményi ellátottak pénzbeli juttatásai</t>
  </si>
  <si>
    <t>52</t>
  </si>
  <si>
    <t>K46</t>
  </si>
  <si>
    <t>Lakhatással kapcsolatos ellátások</t>
  </si>
  <si>
    <t>51</t>
  </si>
  <si>
    <t>K45</t>
  </si>
  <si>
    <t>Foglalkoztatással, munkanélküliséggel kapcsolatos ellátások</t>
  </si>
  <si>
    <t>50</t>
  </si>
  <si>
    <t>K44</t>
  </si>
  <si>
    <t>Betegséggel kapcsolatos (nem társadalombiztosítási) ellátások</t>
  </si>
  <si>
    <t>49</t>
  </si>
  <si>
    <t>K43</t>
  </si>
  <si>
    <t>Pénzbeli kárpótlások, kártérítések</t>
  </si>
  <si>
    <t>48</t>
  </si>
  <si>
    <t>K42</t>
  </si>
  <si>
    <t>Családi támogatások</t>
  </si>
  <si>
    <t>47</t>
  </si>
  <si>
    <t>K41</t>
  </si>
  <si>
    <t>Társadalombiztosítási ellátások</t>
  </si>
  <si>
    <t>46</t>
  </si>
  <si>
    <t>K3</t>
  </si>
  <si>
    <t>Dologi kiadások (=24+27+35+38+44)</t>
  </si>
  <si>
    <t>45</t>
  </si>
  <si>
    <t>K35</t>
  </si>
  <si>
    <t>Különféle befizetések és egyéb dologi kiadások (=39+…+43)</t>
  </si>
  <si>
    <t>44</t>
  </si>
  <si>
    <t>K355</t>
  </si>
  <si>
    <t>Egyéb dologi kiadások</t>
  </si>
  <si>
    <t>43</t>
  </si>
  <si>
    <t>K354</t>
  </si>
  <si>
    <t>Egyéb pénzügyi műveletek kiadásai</t>
  </si>
  <si>
    <t>42</t>
  </si>
  <si>
    <t>K353</t>
  </si>
  <si>
    <t xml:space="preserve">Kamatkiadások </t>
  </si>
  <si>
    <t>41</t>
  </si>
  <si>
    <t>K352</t>
  </si>
  <si>
    <t xml:space="preserve">Fizetendő általános forgalmi adó </t>
  </si>
  <si>
    <t>40</t>
  </si>
  <si>
    <t>K351</t>
  </si>
  <si>
    <t>Működési célú előzetesen felszámított általános forgalmi adó</t>
  </si>
  <si>
    <t>39</t>
  </si>
  <si>
    <t>K34</t>
  </si>
  <si>
    <t>Kiküldetések, reklám- és propagandakiadások (=36+37)</t>
  </si>
  <si>
    <t>38</t>
  </si>
  <si>
    <t>K342</t>
  </si>
  <si>
    <t>Reklám- és propagandakiadások</t>
  </si>
  <si>
    <t>37</t>
  </si>
  <si>
    <t>K341</t>
  </si>
  <si>
    <t>Kiküldetések kiadásai</t>
  </si>
  <si>
    <t>36</t>
  </si>
  <si>
    <t>K33</t>
  </si>
  <si>
    <t>Szolgáltatási kiadások (=28+…+34)</t>
  </si>
  <si>
    <t>35</t>
  </si>
  <si>
    <t>K337</t>
  </si>
  <si>
    <t>Egyéb szolgáltatások</t>
  </si>
  <si>
    <t>34</t>
  </si>
  <si>
    <t>K336</t>
  </si>
  <si>
    <t xml:space="preserve">Szakmai tevékenységet segítő szolgáltatások </t>
  </si>
  <si>
    <t>33</t>
  </si>
  <si>
    <t>K335</t>
  </si>
  <si>
    <t>Közvetített szolgáltatások</t>
  </si>
  <si>
    <t>32</t>
  </si>
  <si>
    <t>K334</t>
  </si>
  <si>
    <t>Karbantartási, kisjavítási szolgáltatások</t>
  </si>
  <si>
    <t>31</t>
  </si>
  <si>
    <t>K333</t>
  </si>
  <si>
    <t>Bérleti és lízing díjak</t>
  </si>
  <si>
    <t>30</t>
  </si>
  <si>
    <t>K332</t>
  </si>
  <si>
    <t>Vásárolt élelmezés</t>
  </si>
  <si>
    <t>29</t>
  </si>
  <si>
    <t>K331</t>
  </si>
  <si>
    <t>Közüzemi díjak</t>
  </si>
  <si>
    <t>28</t>
  </si>
  <si>
    <t>K32</t>
  </si>
  <si>
    <t>Kommunikációs szolgáltatások (=25+26)</t>
  </si>
  <si>
    <t>27</t>
  </si>
  <si>
    <t>K322</t>
  </si>
  <si>
    <t>Egyéb kommunikációs szolgáltatások</t>
  </si>
  <si>
    <t>26</t>
  </si>
  <si>
    <t>K321</t>
  </si>
  <si>
    <t>Informatikai szolgáltatások igénybevétele</t>
  </si>
  <si>
    <t>25</t>
  </si>
  <si>
    <t>K31</t>
  </si>
  <si>
    <t>Készletbeszerzés (=21+22+23)</t>
  </si>
  <si>
    <t>24</t>
  </si>
  <si>
    <t>K313</t>
  </si>
  <si>
    <t>Árubeszerzés</t>
  </si>
  <si>
    <t>23</t>
  </si>
  <si>
    <t>K312</t>
  </si>
  <si>
    <t>Üzemeltetési anyagok beszerzése</t>
  </si>
  <si>
    <t>22</t>
  </si>
  <si>
    <t>K311</t>
  </si>
  <si>
    <t>Szakmai anyagok beszerzése</t>
  </si>
  <si>
    <t>21</t>
  </si>
  <si>
    <t>K2</t>
  </si>
  <si>
    <t xml:space="preserve">Munkaadókat terhelő járulékok és szociális hozzájárulási adó                                                                            </t>
  </si>
  <si>
    <t>20</t>
  </si>
  <si>
    <t>K1</t>
  </si>
  <si>
    <t>Személyi juttatások (=14+18)</t>
  </si>
  <si>
    <t>19</t>
  </si>
  <si>
    <t>K12</t>
  </si>
  <si>
    <t>Külső személyi juttatások (=15+16+17)</t>
  </si>
  <si>
    <t>18</t>
  </si>
  <si>
    <t>K123</t>
  </si>
  <si>
    <t>Egyéb külső személyi juttatások</t>
  </si>
  <si>
    <t>17</t>
  </si>
  <si>
    <t>K122</t>
  </si>
  <si>
    <t>Munkavégzésre irányuló egyéb jogviszonyban nem saját foglalkoztatottnak fizetett juttatások</t>
  </si>
  <si>
    <t>16</t>
  </si>
  <si>
    <t>K121</t>
  </si>
  <si>
    <t>Választott tisztségviselők juttatásai</t>
  </si>
  <si>
    <t>15</t>
  </si>
  <si>
    <t>K11</t>
  </si>
  <si>
    <t>Foglalkoztatottak személyi juttatásai (=01+…+13)</t>
  </si>
  <si>
    <t>14</t>
  </si>
  <si>
    <t>K1113</t>
  </si>
  <si>
    <t>Foglalkoztatottak egyéb személyi juttatásai</t>
  </si>
  <si>
    <t>13</t>
  </si>
  <si>
    <t>K1112</t>
  </si>
  <si>
    <t>Szociális támogatások</t>
  </si>
  <si>
    <t>12</t>
  </si>
  <si>
    <t>K1111</t>
  </si>
  <si>
    <t>Lakhatási támogatások</t>
  </si>
  <si>
    <t>11</t>
  </si>
  <si>
    <t>K1110</t>
  </si>
  <si>
    <t>Egyéb költségtérítések</t>
  </si>
  <si>
    <t>10</t>
  </si>
  <si>
    <t>K1109</t>
  </si>
  <si>
    <t>Közlekedési költségtérítés</t>
  </si>
  <si>
    <t>09</t>
  </si>
  <si>
    <t>K1108</t>
  </si>
  <si>
    <t>Ruházati költségtérítés</t>
  </si>
  <si>
    <t>08</t>
  </si>
  <si>
    <t>K1107</t>
  </si>
  <si>
    <t>Béren kívüli juttatások</t>
  </si>
  <si>
    <t>07</t>
  </si>
  <si>
    <t>K1106</t>
  </si>
  <si>
    <t>Jubileumi jutalom</t>
  </si>
  <si>
    <t>06</t>
  </si>
  <si>
    <t>K1105</t>
  </si>
  <si>
    <t>Végkielégítés</t>
  </si>
  <si>
    <t>05</t>
  </si>
  <si>
    <t>K1104</t>
  </si>
  <si>
    <t>Készenléti, ügyeleti, helyettesítési díj, túlóra, túlszolgálat</t>
  </si>
  <si>
    <t>04</t>
  </si>
  <si>
    <t>K1103</t>
  </si>
  <si>
    <t>Céljuttatás, projektprémium</t>
  </si>
  <si>
    <t>03</t>
  </si>
  <si>
    <t>K1102</t>
  </si>
  <si>
    <t>Normatív jutalmak</t>
  </si>
  <si>
    <t>02</t>
  </si>
  <si>
    <t>K1101</t>
  </si>
  <si>
    <t>Törvény szerinti illetmények, munkabérek</t>
  </si>
  <si>
    <t>01</t>
  </si>
  <si>
    <t>Rovat
száma</t>
  </si>
  <si>
    <t>Rovat megnevezése</t>
  </si>
  <si>
    <t>Sor-
szám</t>
  </si>
  <si>
    <t>B1-B7</t>
  </si>
  <si>
    <t>Költségvetési bevételek (=13+19+33+49+55+61+67)</t>
  </si>
  <si>
    <t>68</t>
  </si>
  <si>
    <t>B7</t>
  </si>
  <si>
    <t>67</t>
  </si>
  <si>
    <t>B75</t>
  </si>
  <si>
    <t>Egyéb felhalmozási célú átvett pénzeszközök</t>
  </si>
  <si>
    <t>66</t>
  </si>
  <si>
    <t>B74</t>
  </si>
  <si>
    <t>Felhalmozási célú visszatérítendő támogatások, kölcsönök visszatérülése államháztartáson kívülről</t>
  </si>
  <si>
    <t>65</t>
  </si>
  <si>
    <t>B73</t>
  </si>
  <si>
    <t>Felhalmozási célú visszatérítendő támogatások, kölcsönök visszatérülése kormányoktól és más nemzetközi szervezetektől</t>
  </si>
  <si>
    <t>64</t>
  </si>
  <si>
    <t>B72</t>
  </si>
  <si>
    <t>Felhalmozási célú visszatérítendő támogatások, kölcsönök visszatérülése az Európai Uniótól</t>
  </si>
  <si>
    <t>63</t>
  </si>
  <si>
    <t>B71</t>
  </si>
  <si>
    <t>Felhalmozási célú garancia- és kezességvállalásból származó megtérülések államháztartáson kívülről</t>
  </si>
  <si>
    <t>62</t>
  </si>
  <si>
    <t>B6</t>
  </si>
  <si>
    <t>Működési célú átvett pénzeszközök (=56+…+60)</t>
  </si>
  <si>
    <t>61</t>
  </si>
  <si>
    <t>B65</t>
  </si>
  <si>
    <t>Egyéb működési célú átvett pénzeszközök</t>
  </si>
  <si>
    <t>60</t>
  </si>
  <si>
    <t>B64</t>
  </si>
  <si>
    <t>Működési célú visszatérítendő támogatások, kölcsönök visszatérülése államháztartáson kívülről</t>
  </si>
  <si>
    <t>59</t>
  </si>
  <si>
    <t>B63</t>
  </si>
  <si>
    <t>Működési célú visszatérítendő támogatások, kölcsönök visszatérülése kormányoktól és más nemzetközi szervezetektől</t>
  </si>
  <si>
    <t>58</t>
  </si>
  <si>
    <t>B62</t>
  </si>
  <si>
    <t>Működési célú visszatérítendő támogatások, kölcsönök visszatérülése az Európai Uniótól</t>
  </si>
  <si>
    <t>57</t>
  </si>
  <si>
    <t>B61</t>
  </si>
  <si>
    <t>Működési célú garancia- és kezességvállalásból származó megtérülések államháztartáson kívülről</t>
  </si>
  <si>
    <t>56</t>
  </si>
  <si>
    <t>B5</t>
  </si>
  <si>
    <t>B55</t>
  </si>
  <si>
    <t>Részesedések megszűnéséhez kapcsolódó bevételek</t>
  </si>
  <si>
    <t>B54</t>
  </si>
  <si>
    <t>Részesedések értékesítése</t>
  </si>
  <si>
    <t>B53</t>
  </si>
  <si>
    <t>Egyéb tárgyi eszközök értékesítése</t>
  </si>
  <si>
    <t>B52</t>
  </si>
  <si>
    <t>Ingatlanok értékesítése</t>
  </si>
  <si>
    <t>B51</t>
  </si>
  <si>
    <t>Immateriális javak értékesítése</t>
  </si>
  <si>
    <t>B4</t>
  </si>
  <si>
    <t>B411</t>
  </si>
  <si>
    <t>Egyéb működési bevételek</t>
  </si>
  <si>
    <t>B410</t>
  </si>
  <si>
    <t>Biztosító által fizetett kártérítés</t>
  </si>
  <si>
    <t>B409</t>
  </si>
  <si>
    <t>Egyéb pénzügyi műveletek bevételei (=44+45)</t>
  </si>
  <si>
    <t>B4092</t>
  </si>
  <si>
    <t>Más egyéb pénzügyi műveletek bevételei</t>
  </si>
  <si>
    <t>B4091</t>
  </si>
  <si>
    <t>Részesedésekből származó pénzügyi műveletek bevételei</t>
  </si>
  <si>
    <t>B408</t>
  </si>
  <si>
    <t>Kamatbevételek és más nyereségjellegű bevételek (=41+42)</t>
  </si>
  <si>
    <t>B4082</t>
  </si>
  <si>
    <t>Egyéb kapott (járó) kamatok és kamatjellegű bevételek</t>
  </si>
  <si>
    <t>B4081</t>
  </si>
  <si>
    <t>Befektetett pénzügyi eszközökből származó bevételek</t>
  </si>
  <si>
    <t>B407</t>
  </si>
  <si>
    <t>Általános forgalmi adó visszatérítése</t>
  </si>
  <si>
    <t>B406</t>
  </si>
  <si>
    <t>Kiszámlázott általános forgalmi adó</t>
  </si>
  <si>
    <t>B405</t>
  </si>
  <si>
    <t>Ellátási díjak</t>
  </si>
  <si>
    <t>B404</t>
  </si>
  <si>
    <t>Tulajdonosi bevételek</t>
  </si>
  <si>
    <t>B403</t>
  </si>
  <si>
    <t>Közvetített szolgáltatások ellenértéke</t>
  </si>
  <si>
    <t>B402</t>
  </si>
  <si>
    <t>Szolgáltatások ellenértéke</t>
  </si>
  <si>
    <t>B401</t>
  </si>
  <si>
    <t>Készletértékesítés ellenértéke</t>
  </si>
  <si>
    <t>B3</t>
  </si>
  <si>
    <t>B36</t>
  </si>
  <si>
    <t xml:space="preserve">Egyéb közhatalmi bevételek </t>
  </si>
  <si>
    <t>B35</t>
  </si>
  <si>
    <t>B355</t>
  </si>
  <si>
    <t xml:space="preserve">Egyéb áruhasználati és szolgáltatási adók </t>
  </si>
  <si>
    <t>B354</t>
  </si>
  <si>
    <t>Gépjárműadók</t>
  </si>
  <si>
    <t>B353</t>
  </si>
  <si>
    <t xml:space="preserve">Pénzügyi monopóliumok nyereségét terhelő adók </t>
  </si>
  <si>
    <t>B352</t>
  </si>
  <si>
    <t xml:space="preserve">Fogyasztási adók </t>
  </si>
  <si>
    <t>B351</t>
  </si>
  <si>
    <t xml:space="preserve">Értékesítési és forgalmi adók </t>
  </si>
  <si>
    <t>B34</t>
  </si>
  <si>
    <t xml:space="preserve">Vagyoni tipusú adók </t>
  </si>
  <si>
    <t>B33</t>
  </si>
  <si>
    <t>Bérhez és foglalkoztatáshoz kapcsolódó adók</t>
  </si>
  <si>
    <t>B32</t>
  </si>
  <si>
    <t>Szociális hozzájárulási adó és járulékok</t>
  </si>
  <si>
    <t>B31</t>
  </si>
  <si>
    <t>Jövedelemadók (=20+21)</t>
  </si>
  <si>
    <t>B312</t>
  </si>
  <si>
    <t xml:space="preserve">Társaságok jövedelemadói </t>
  </si>
  <si>
    <t>B311</t>
  </si>
  <si>
    <t>Magánszemélyek jövedelemadói</t>
  </si>
  <si>
    <t>B2</t>
  </si>
  <si>
    <t>Felhalmozási célú támogatások államháztartáson belülről (=14+…+18)</t>
  </si>
  <si>
    <t>B25</t>
  </si>
  <si>
    <t>Egyéb felhalmozási célú támogatások bevételei államháztartáson belülről</t>
  </si>
  <si>
    <t>B24</t>
  </si>
  <si>
    <t>Felhalmozási célú visszatérítendő támogatások, kölcsönök igénybevétele államháztartáson belülről</t>
  </si>
  <si>
    <t>B23</t>
  </si>
  <si>
    <t>Felhalmozási célú visszatérítendő támogatások, kölcsönök visszatérülése államháztartáson belülről</t>
  </si>
  <si>
    <t>B22</t>
  </si>
  <si>
    <t>Felhalmozási célú garancia- és kezességvállalásból származó megtérülések államháztartáson belülről</t>
  </si>
  <si>
    <t>B21</t>
  </si>
  <si>
    <t>Felhalmozási célú önkormányzati támogatások</t>
  </si>
  <si>
    <t>B1</t>
  </si>
  <si>
    <t>Működési célú támogatások államháztartáson belülről (=07+…+12)</t>
  </si>
  <si>
    <t>B16</t>
  </si>
  <si>
    <t>Egyéb működési célú támogatások bevételei államháztartáson belülről</t>
  </si>
  <si>
    <t>B15</t>
  </si>
  <si>
    <t>Működési célú visszatérítendő támogatások, kölcsönök igénybevétele államháztartáson belülről</t>
  </si>
  <si>
    <t>B14</t>
  </si>
  <si>
    <t>Működési célú visszatérítendő támogatások, kölcsönök visszatérülése államháztartáson belülről</t>
  </si>
  <si>
    <t>B13</t>
  </si>
  <si>
    <t>Működési célú garancia- és kezességvállalásból származó megtérülések államháztartáson belülről</t>
  </si>
  <si>
    <t>B12</t>
  </si>
  <si>
    <t>Elvonások és befizetések bevételei</t>
  </si>
  <si>
    <t>B11</t>
  </si>
  <si>
    <t>Önkormányzatok működési támogatásai (=01+…+06)</t>
  </si>
  <si>
    <t>B116</t>
  </si>
  <si>
    <t>Elszámolásból származó bevételek</t>
  </si>
  <si>
    <t>B115</t>
  </si>
  <si>
    <t>Működési célú költségvetési támogatások és kiegészítő támogatások</t>
  </si>
  <si>
    <t>B114</t>
  </si>
  <si>
    <t>Települési önkormányzatok kulturális feladatainak támogatása</t>
  </si>
  <si>
    <t>B113</t>
  </si>
  <si>
    <t>Települési önkormányzatok szociális gyermekjóléti és gyermekétkeztetési feladatainak támogatása</t>
  </si>
  <si>
    <t>B112</t>
  </si>
  <si>
    <t>Települési önkormányzatok egyes köznevelési feladatainak támogatása</t>
  </si>
  <si>
    <t>B111</t>
  </si>
  <si>
    <t>Helyi önkormányzatok működésének általános támogatása</t>
  </si>
  <si>
    <t>Működési bevételek (=34+…+40+43+46+...+48)</t>
  </si>
  <si>
    <t>Felhalmozási bevételek (=50+…+54)</t>
  </si>
  <si>
    <t>Felhalmozási célú átvett pénzeszközök (=62+…+66)</t>
  </si>
  <si>
    <t>Mindösszesen</t>
  </si>
  <si>
    <t>Termékek és szolgáltatások adói (=26+…+30)</t>
  </si>
  <si>
    <t>Közhatalmi bevételek (=22+…+25+31+32)</t>
  </si>
  <si>
    <t>Sorszám</t>
  </si>
  <si>
    <t>Bevételek mindösszesen</t>
  </si>
  <si>
    <t>Vaskúti Közös Önkorm. Hivatal</t>
  </si>
  <si>
    <t>Finanszírozási kiadások</t>
  </si>
  <si>
    <t>K915</t>
  </si>
  <si>
    <t>Finanszírozási bevételek</t>
  </si>
  <si>
    <t>B816</t>
  </si>
  <si>
    <t xml:space="preserve">Önkormányzat </t>
  </si>
  <si>
    <t xml:space="preserve">Vaskúti Idősek Otthona </t>
  </si>
  <si>
    <t xml:space="preserve">Vaskúti Közös Önkorm. Hivatal </t>
  </si>
  <si>
    <t xml:space="preserve">Mindösszesen </t>
  </si>
  <si>
    <t>K914</t>
  </si>
  <si>
    <t>Áh-n belüli megelőlegezések visszafizetése</t>
  </si>
  <si>
    <t>2020. évi összevont költségvetési kiadások</t>
  </si>
  <si>
    <t>2020. évi ei.</t>
  </si>
  <si>
    <t xml:space="preserve">2020. évi összevont költségvetési bevételek </t>
  </si>
  <si>
    <t>2020. évi módosított ei.</t>
  </si>
  <si>
    <t xml:space="preserve">Maradvány igénybevétele </t>
  </si>
  <si>
    <t>B8131</t>
  </si>
  <si>
    <t>1.2.2. melléklet 2/2020.(II.14.) önkormányzati rendelethez</t>
  </si>
  <si>
    <t>1.2.1. melléklet 2/2020.(II.14.) önkormányzati rendelethez</t>
  </si>
  <si>
    <t>1.2.1. melléklet a 11/2020. (VII.24.) önkormányzati rendelethez</t>
  </si>
  <si>
    <t>1.2.2. melléklet a 11/2020. (VII.24.)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</si>
</sst>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"/>
    <numFmt numFmtId="165" formatCode="\ ##########"/>
    <numFmt numFmtId="166" formatCode="0__"/>
  </numFmts>
  <fonts count="14" x14ac:knownFonts="1">
    <font>
      <sz val="10"/>
      <name val="MS Sans Serif"/>
      <charset val="238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0"/>
      <color indexed="8"/>
      <name val="MS Sans Serif"/>
      <family val="2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5" fillId="0" borderId="0"/>
    <xf numFmtId="0" fontId="4" fillId="0" borderId="0"/>
    <xf numFmtId="0" fontId="2" fillId="0" borderId="0"/>
    <xf numFmtId="0" fontId="6" fillId="0" borderId="0"/>
    <xf numFmtId="0" fontId="5" fillId="0" borderId="0"/>
    <xf numFmtId="0" fontId="1" fillId="0" borderId="0"/>
    <xf numFmtId="0" fontId="2" fillId="0" borderId="0"/>
    <xf numFmtId="0" fontId="3" fillId="0" borderId="0"/>
  </cellStyleXfs>
  <cellXfs count="216">
    <xf numFmtId="0" fontId="0" fillId="0" borderId="0" xfId="0"/>
    <xf numFmtId="164" fontId="7" fillId="0" borderId="0" xfId="1" applyNumberFormat="1" applyFont="1" applyFill="1" applyBorder="1" applyAlignment="1">
      <alignment horizontal="center" vertical="center"/>
    </xf>
    <xf numFmtId="0" fontId="8" fillId="0" borderId="0" xfId="1" applyFont="1" applyFill="1" applyBorder="1"/>
    <xf numFmtId="0" fontId="9" fillId="0" borderId="1" xfId="1" applyFont="1" applyBorder="1" applyAlignment="1"/>
    <xf numFmtId="0" fontId="10" fillId="0" borderId="2" xfId="1" applyFont="1" applyBorder="1" applyAlignment="1">
      <alignment horizontal="center" vertical="center" wrapText="1"/>
    </xf>
    <xf numFmtId="0" fontId="8" fillId="0" borderId="0" xfId="1" applyFont="1" applyFill="1"/>
    <xf numFmtId="49" fontId="10" fillId="0" borderId="3" xfId="1" applyNumberFormat="1" applyFont="1" applyBorder="1" applyAlignment="1">
      <alignment horizontal="center" vertical="center" wrapText="1"/>
    </xf>
    <xf numFmtId="3" fontId="8" fillId="0" borderId="2" xfId="1" applyNumberFormat="1" applyFont="1" applyFill="1" applyBorder="1" applyAlignment="1">
      <alignment vertical="center"/>
    </xf>
    <xf numFmtId="3" fontId="7" fillId="0" borderId="2" xfId="1" applyNumberFormat="1" applyFont="1" applyFill="1" applyBorder="1" applyAlignment="1">
      <alignment vertical="center"/>
    </xf>
    <xf numFmtId="0" fontId="7" fillId="0" borderId="0" xfId="1" applyFont="1" applyFill="1"/>
    <xf numFmtId="3" fontId="8" fillId="0" borderId="2" xfId="1" applyNumberFormat="1" applyFont="1" applyFill="1" applyBorder="1"/>
    <xf numFmtId="3" fontId="7" fillId="3" borderId="2" xfId="1" applyNumberFormat="1" applyFont="1" applyFill="1" applyBorder="1" applyAlignment="1">
      <alignment vertical="center"/>
    </xf>
    <xf numFmtId="164" fontId="8" fillId="0" borderId="0" xfId="1" applyNumberFormat="1" applyFont="1" applyFill="1"/>
    <xf numFmtId="0" fontId="8" fillId="0" borderId="0" xfId="1" applyFont="1" applyFill="1" applyAlignment="1">
      <alignment vertical="center"/>
    </xf>
    <xf numFmtId="164" fontId="7" fillId="0" borderId="0" xfId="1" applyNumberFormat="1" applyFont="1" applyFill="1" applyBorder="1" applyAlignment="1">
      <alignment horizontal="center"/>
    </xf>
    <xf numFmtId="0" fontId="7" fillId="0" borderId="1" xfId="1" applyFont="1" applyFill="1" applyBorder="1" applyAlignment="1"/>
    <xf numFmtId="0" fontId="10" fillId="0" borderId="3" xfId="1" applyFont="1" applyBorder="1" applyAlignment="1">
      <alignment horizontal="center" vertical="center" wrapText="1"/>
    </xf>
    <xf numFmtId="3" fontId="8" fillId="0" borderId="2" xfId="1" applyNumberFormat="1" applyFont="1" applyFill="1" applyBorder="1" applyAlignment="1"/>
    <xf numFmtId="3" fontId="7" fillId="0" borderId="2" xfId="1" applyNumberFormat="1" applyFont="1" applyFill="1" applyBorder="1" applyAlignment="1"/>
    <xf numFmtId="0" fontId="8" fillId="0" borderId="2" xfId="1" quotePrefix="1" applyFont="1" applyFill="1" applyBorder="1" applyAlignment="1"/>
    <xf numFmtId="3" fontId="7" fillId="3" borderId="2" xfId="1" applyNumberFormat="1" applyFont="1" applyFill="1" applyBorder="1" applyAlignment="1"/>
    <xf numFmtId="0" fontId="8" fillId="0" borderId="0" xfId="1" applyFont="1" applyFill="1" applyAlignment="1"/>
    <xf numFmtId="0" fontId="8" fillId="0" borderId="0" xfId="1" applyFont="1" applyFill="1" applyAlignment="1">
      <alignment horizontal="left"/>
    </xf>
    <xf numFmtId="0" fontId="7" fillId="0" borderId="0" xfId="1" applyFont="1" applyFill="1" applyAlignment="1"/>
    <xf numFmtId="3" fontId="9" fillId="4" borderId="2" xfId="8" applyNumberFormat="1" applyFont="1" applyFill="1" applyBorder="1" applyAlignment="1">
      <alignment wrapText="1"/>
    </xf>
    <xf numFmtId="3" fontId="10" fillId="4" borderId="2" xfId="8" applyNumberFormat="1" applyFont="1" applyFill="1" applyBorder="1" applyAlignment="1">
      <alignment wrapText="1"/>
    </xf>
    <xf numFmtId="3" fontId="8" fillId="4" borderId="2" xfId="1" applyNumberFormat="1" applyFont="1" applyFill="1" applyBorder="1" applyAlignment="1"/>
    <xf numFmtId="3" fontId="7" fillId="4" borderId="2" xfId="1" applyNumberFormat="1" applyFont="1" applyFill="1" applyBorder="1" applyAlignment="1"/>
    <xf numFmtId="0" fontId="8" fillId="4" borderId="0" xfId="1" applyFont="1" applyFill="1"/>
    <xf numFmtId="0" fontId="7" fillId="4" borderId="0" xfId="1" applyFont="1" applyFill="1"/>
    <xf numFmtId="3" fontId="10" fillId="4" borderId="2" xfId="8" applyNumberFormat="1" applyFont="1" applyFill="1" applyBorder="1" applyAlignment="1">
      <alignment vertical="center" wrapText="1"/>
    </xf>
    <xf numFmtId="3" fontId="7" fillId="4" borderId="2" xfId="1" applyNumberFormat="1" applyFont="1" applyFill="1" applyBorder="1" applyAlignment="1">
      <alignment vertical="center"/>
    </xf>
    <xf numFmtId="3" fontId="9" fillId="4" borderId="2" xfId="8" applyNumberFormat="1" applyFont="1" applyFill="1" applyBorder="1" applyAlignment="1">
      <alignment vertical="center" wrapText="1"/>
    </xf>
    <xf numFmtId="0" fontId="8" fillId="4" borderId="0" xfId="1" applyFont="1" applyFill="1" applyBorder="1"/>
    <xf numFmtId="3" fontId="8" fillId="0" borderId="0" xfId="1" applyNumberFormat="1" applyFont="1" applyFill="1" applyAlignment="1"/>
    <xf numFmtId="3" fontId="8" fillId="0" borderId="0" xfId="1" applyNumberFormat="1" applyFont="1" applyFill="1"/>
    <xf numFmtId="49" fontId="10" fillId="0" borderId="3" xfId="1" applyNumberFormat="1" applyFont="1" applyBorder="1" applyAlignment="1">
      <alignment horizontal="center" vertical="center" wrapText="1"/>
    </xf>
    <xf numFmtId="164" fontId="11" fillId="0" borderId="0" xfId="1" applyNumberFormat="1" applyFont="1" applyFill="1" applyBorder="1" applyAlignment="1">
      <alignment horizontal="center"/>
    </xf>
    <xf numFmtId="3" fontId="13" fillId="3" borderId="2" xfId="1" applyNumberFormat="1" applyFont="1" applyFill="1" applyBorder="1"/>
    <xf numFmtId="49" fontId="10" fillId="0" borderId="3" xfId="1" applyNumberFormat="1" applyFont="1" applyBorder="1" applyAlignment="1">
      <alignment horizontal="center" vertical="center" wrapText="1"/>
    </xf>
    <xf numFmtId="3" fontId="7" fillId="4" borderId="4" xfId="1" applyNumberFormat="1" applyFont="1" applyFill="1" applyBorder="1" applyAlignment="1">
      <alignment vertical="center"/>
    </xf>
    <xf numFmtId="0" fontId="8" fillId="0" borderId="2" xfId="1" applyFont="1" applyFill="1" applyBorder="1" applyAlignment="1">
      <alignment horizontal="center"/>
    </xf>
    <xf numFmtId="0" fontId="8" fillId="0" borderId="2" xfId="1" applyFont="1" applyFill="1" applyBorder="1" applyAlignment="1">
      <alignment horizontal="left"/>
    </xf>
    <xf numFmtId="0" fontId="7" fillId="4" borderId="2" xfId="1" applyFont="1" applyFill="1" applyBorder="1" applyAlignment="1">
      <alignment horizontal="center"/>
    </xf>
    <xf numFmtId="0" fontId="7" fillId="4" borderId="2" xfId="1" applyFont="1" applyFill="1" applyBorder="1" applyAlignment="1">
      <alignment horizontal="left"/>
    </xf>
    <xf numFmtId="0" fontId="8" fillId="4" borderId="2" xfId="1" applyFont="1" applyFill="1" applyBorder="1" applyAlignment="1">
      <alignment horizontal="left"/>
    </xf>
    <xf numFmtId="0" fontId="7" fillId="4" borderId="4" xfId="1" quotePrefix="1" applyFont="1" applyFill="1" applyBorder="1" applyAlignment="1">
      <alignment horizontal="center"/>
    </xf>
    <xf numFmtId="0" fontId="7" fillId="4" borderId="14" xfId="1" quotePrefix="1" applyFont="1" applyFill="1" applyBorder="1" applyAlignment="1">
      <alignment horizontal="center"/>
    </xf>
    <xf numFmtId="0" fontId="10" fillId="4" borderId="4" xfId="1" applyFont="1" applyFill="1" applyBorder="1" applyAlignment="1">
      <alignment horizontal="left" wrapText="1"/>
    </xf>
    <xf numFmtId="0" fontId="10" fillId="4" borderId="13" xfId="1" applyFont="1" applyFill="1" applyBorder="1" applyAlignment="1">
      <alignment horizontal="left" wrapText="1"/>
    </xf>
    <xf numFmtId="0" fontId="10" fillId="4" borderId="14" xfId="1" applyFont="1" applyFill="1" applyBorder="1" applyAlignment="1">
      <alignment horizontal="left" wrapText="1"/>
    </xf>
    <xf numFmtId="0" fontId="7" fillId="4" borderId="4" xfId="1" applyFont="1" applyFill="1" applyBorder="1" applyAlignment="1">
      <alignment horizontal="left"/>
    </xf>
    <xf numFmtId="0" fontId="7" fillId="4" borderId="13" xfId="1" applyFont="1" applyFill="1" applyBorder="1" applyAlignment="1">
      <alignment horizontal="left"/>
    </xf>
    <xf numFmtId="0" fontId="7" fillId="4" borderId="14" xfId="1" applyFont="1" applyFill="1" applyBorder="1" applyAlignment="1">
      <alignment horizontal="left"/>
    </xf>
    <xf numFmtId="0" fontId="9" fillId="0" borderId="2" xfId="1" applyFont="1" applyFill="1" applyBorder="1" applyAlignment="1">
      <alignment horizontal="left" wrapText="1"/>
    </xf>
    <xf numFmtId="0" fontId="8" fillId="0" borderId="4" xfId="1" quotePrefix="1" applyFont="1" applyFill="1" applyBorder="1" applyAlignment="1">
      <alignment horizontal="center"/>
    </xf>
    <xf numFmtId="0" fontId="8" fillId="0" borderId="14" xfId="1" quotePrefix="1" applyFont="1" applyFill="1" applyBorder="1" applyAlignment="1">
      <alignment horizontal="center"/>
    </xf>
    <xf numFmtId="0" fontId="9" fillId="0" borderId="4" xfId="1" applyFont="1" applyFill="1" applyBorder="1" applyAlignment="1">
      <alignment horizontal="left" wrapText="1"/>
    </xf>
    <xf numFmtId="0" fontId="9" fillId="0" borderId="13" xfId="1" applyFont="1" applyFill="1" applyBorder="1" applyAlignment="1">
      <alignment horizontal="left" wrapText="1"/>
    </xf>
    <xf numFmtId="0" fontId="9" fillId="0" borderId="14" xfId="1" applyFont="1" applyFill="1" applyBorder="1" applyAlignment="1">
      <alignment horizontal="left" wrapText="1"/>
    </xf>
    <xf numFmtId="0" fontId="8" fillId="0" borderId="2" xfId="1" quotePrefix="1" applyFont="1" applyFill="1" applyBorder="1" applyAlignment="1">
      <alignment horizontal="center"/>
    </xf>
    <xf numFmtId="0" fontId="8" fillId="0" borderId="4" xfId="1" applyFont="1" applyFill="1" applyBorder="1" applyAlignment="1">
      <alignment horizontal="left"/>
    </xf>
    <xf numFmtId="0" fontId="8" fillId="0" borderId="13" xfId="1" applyFont="1" applyFill="1" applyBorder="1" applyAlignment="1">
      <alignment horizontal="left"/>
    </xf>
    <xf numFmtId="0" fontId="8" fillId="0" borderId="14" xfId="1" applyFont="1" applyFill="1" applyBorder="1" applyAlignment="1">
      <alignment horizontal="left"/>
    </xf>
    <xf numFmtId="0" fontId="7" fillId="4" borderId="4" xfId="1" applyFont="1" applyFill="1" applyBorder="1" applyAlignment="1">
      <alignment horizontal="left" wrapText="1"/>
    </xf>
    <xf numFmtId="0" fontId="7" fillId="4" borderId="13" xfId="1" applyFont="1" applyFill="1" applyBorder="1" applyAlignment="1">
      <alignment horizontal="left" wrapText="1"/>
    </xf>
    <xf numFmtId="0" fontId="7" fillId="4" borderId="14" xfId="1" applyFont="1" applyFill="1" applyBorder="1" applyAlignment="1">
      <alignment horizontal="left" wrapText="1"/>
    </xf>
    <xf numFmtId="0" fontId="8" fillId="0" borderId="4" xfId="1" applyFont="1" applyFill="1" applyBorder="1" applyAlignment="1">
      <alignment horizontal="left" wrapText="1"/>
    </xf>
    <xf numFmtId="0" fontId="8" fillId="0" borderId="13" xfId="1" applyFont="1" applyFill="1" applyBorder="1" applyAlignment="1">
      <alignment horizontal="left" wrapText="1"/>
    </xf>
    <xf numFmtId="0" fontId="8" fillId="0" borderId="14" xfId="1" applyFont="1" applyFill="1" applyBorder="1" applyAlignment="1">
      <alignment horizontal="left" wrapText="1"/>
    </xf>
    <xf numFmtId="164" fontId="11" fillId="0" borderId="0" xfId="1" applyNumberFormat="1" applyFont="1" applyFill="1" applyBorder="1" applyAlignment="1">
      <alignment horizontal="center"/>
    </xf>
    <xf numFmtId="0" fontId="8" fillId="4" borderId="4" xfId="1" quotePrefix="1" applyFont="1" applyFill="1" applyBorder="1" applyAlignment="1">
      <alignment horizontal="center"/>
    </xf>
    <xf numFmtId="0" fontId="8" fillId="4" borderId="14" xfId="1" quotePrefix="1" applyFont="1" applyFill="1" applyBorder="1" applyAlignment="1">
      <alignment horizontal="center"/>
    </xf>
    <xf numFmtId="0" fontId="8" fillId="4" borderId="4" xfId="1" applyFont="1" applyFill="1" applyBorder="1" applyAlignment="1">
      <alignment horizontal="left" wrapText="1"/>
    </xf>
    <xf numFmtId="0" fontId="8" fillId="4" borderId="13" xfId="1" applyFont="1" applyFill="1" applyBorder="1" applyAlignment="1">
      <alignment horizontal="left" wrapText="1"/>
    </xf>
    <xf numFmtId="0" fontId="8" fillId="4" borderId="14" xfId="1" applyFont="1" applyFill="1" applyBorder="1" applyAlignment="1">
      <alignment horizontal="left" wrapText="1"/>
    </xf>
    <xf numFmtId="0" fontId="8" fillId="4" borderId="4" xfId="1" applyFont="1" applyFill="1" applyBorder="1" applyAlignment="1">
      <alignment horizontal="left"/>
    </xf>
    <xf numFmtId="0" fontId="8" fillId="4" borderId="13" xfId="1" applyFont="1" applyFill="1" applyBorder="1" applyAlignment="1">
      <alignment horizontal="left"/>
    </xf>
    <xf numFmtId="0" fontId="8" fillId="4" borderId="14" xfId="1" applyFont="1" applyFill="1" applyBorder="1" applyAlignment="1">
      <alignment horizontal="left"/>
    </xf>
    <xf numFmtId="0" fontId="8" fillId="4" borderId="2" xfId="1" quotePrefix="1" applyFont="1" applyFill="1" applyBorder="1" applyAlignment="1">
      <alignment horizontal="center"/>
    </xf>
    <xf numFmtId="0" fontId="8" fillId="4" borderId="2" xfId="1" applyFont="1" applyFill="1" applyBorder="1" applyAlignment="1">
      <alignment horizontal="left" wrapText="1"/>
    </xf>
    <xf numFmtId="0" fontId="8" fillId="0" borderId="2" xfId="1" applyFont="1" applyFill="1" applyBorder="1" applyAlignment="1">
      <alignment horizontal="left" wrapText="1"/>
    </xf>
    <xf numFmtId="0" fontId="9" fillId="4" borderId="2" xfId="1" applyFont="1" applyFill="1" applyBorder="1" applyAlignment="1">
      <alignment horizontal="left" wrapText="1"/>
    </xf>
    <xf numFmtId="164" fontId="7" fillId="0" borderId="5" xfId="1" applyNumberFormat="1" applyFont="1" applyFill="1" applyBorder="1" applyAlignment="1">
      <alignment horizontal="center"/>
    </xf>
    <xf numFmtId="164" fontId="7" fillId="0" borderId="6" xfId="1" applyNumberFormat="1" applyFont="1" applyFill="1" applyBorder="1" applyAlignment="1">
      <alignment horizontal="center"/>
    </xf>
    <xf numFmtId="164" fontId="7" fillId="0" borderId="7" xfId="1" applyNumberFormat="1" applyFont="1" applyFill="1" applyBorder="1" applyAlignment="1">
      <alignment horizontal="center"/>
    </xf>
    <xf numFmtId="164" fontId="7" fillId="0" borderId="8" xfId="1" applyNumberFormat="1" applyFont="1" applyFill="1" applyBorder="1" applyAlignment="1">
      <alignment horizontal="center"/>
    </xf>
    <xf numFmtId="164" fontId="7" fillId="0" borderId="9" xfId="1" applyNumberFormat="1" applyFont="1" applyFill="1" applyBorder="1" applyAlignment="1">
      <alignment horizontal="center"/>
    </xf>
    <xf numFmtId="164" fontId="7" fillId="0" borderId="10" xfId="1" applyNumberFormat="1" applyFont="1" applyFill="1" applyBorder="1" applyAlignment="1">
      <alignment horizontal="center"/>
    </xf>
    <xf numFmtId="0" fontId="7" fillId="0" borderId="5" xfId="1" applyFont="1" applyFill="1" applyBorder="1" applyAlignment="1">
      <alignment horizontal="center"/>
    </xf>
    <xf numFmtId="0" fontId="7" fillId="0" borderId="11" xfId="1" applyFont="1" applyFill="1" applyBorder="1" applyAlignment="1">
      <alignment horizontal="center"/>
    </xf>
    <xf numFmtId="0" fontId="7" fillId="0" borderId="6" xfId="1" applyFont="1" applyFill="1" applyBorder="1" applyAlignment="1">
      <alignment horizontal="center"/>
    </xf>
    <xf numFmtId="0" fontId="7" fillId="0" borderId="7" xfId="1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/>
    </xf>
    <xf numFmtId="0" fontId="7" fillId="0" borderId="8" xfId="1" applyFont="1" applyFill="1" applyBorder="1" applyAlignment="1">
      <alignment horizontal="center"/>
    </xf>
    <xf numFmtId="0" fontId="7" fillId="0" borderId="9" xfId="1" applyFont="1" applyFill="1" applyBorder="1" applyAlignment="1">
      <alignment horizontal="center"/>
    </xf>
    <xf numFmtId="0" fontId="7" fillId="0" borderId="1" xfId="1" applyFont="1" applyFill="1" applyBorder="1" applyAlignment="1">
      <alignment horizontal="center"/>
    </xf>
    <xf numFmtId="0" fontId="7" fillId="0" borderId="10" xfId="1" applyFont="1" applyFill="1" applyBorder="1" applyAlignment="1">
      <alignment horizontal="center"/>
    </xf>
    <xf numFmtId="0" fontId="7" fillId="0" borderId="5" xfId="1" applyFont="1" applyFill="1" applyBorder="1" applyAlignment="1">
      <alignment horizontal="center" wrapText="1"/>
    </xf>
    <xf numFmtId="0" fontId="7" fillId="0" borderId="11" xfId="1" applyFont="1" applyFill="1" applyBorder="1" applyAlignment="1">
      <alignment horizontal="center" wrapText="1"/>
    </xf>
    <xf numFmtId="0" fontId="7" fillId="0" borderId="6" xfId="1" applyFont="1" applyFill="1" applyBorder="1" applyAlignment="1">
      <alignment horizontal="center" wrapText="1"/>
    </xf>
    <xf numFmtId="0" fontId="7" fillId="0" borderId="7" xfId="1" applyFont="1" applyFill="1" applyBorder="1" applyAlignment="1">
      <alignment horizontal="center" wrapText="1"/>
    </xf>
    <xf numFmtId="0" fontId="7" fillId="0" borderId="0" xfId="1" applyFont="1" applyFill="1" applyBorder="1" applyAlignment="1">
      <alignment horizontal="center" wrapText="1"/>
    </xf>
    <xf numFmtId="0" fontId="7" fillId="0" borderId="8" xfId="1" applyFont="1" applyFill="1" applyBorder="1" applyAlignment="1">
      <alignment horizontal="center" wrapText="1"/>
    </xf>
    <xf numFmtId="0" fontId="7" fillId="0" borderId="9" xfId="1" applyFont="1" applyFill="1" applyBorder="1" applyAlignment="1">
      <alignment horizontal="center" wrapText="1"/>
    </xf>
    <xf numFmtId="0" fontId="7" fillId="0" borderId="1" xfId="1" applyFont="1" applyFill="1" applyBorder="1" applyAlignment="1">
      <alignment horizontal="center" wrapText="1"/>
    </xf>
    <xf numFmtId="0" fontId="7" fillId="0" borderId="10" xfId="1" applyFont="1" applyFill="1" applyBorder="1" applyAlignment="1">
      <alignment horizontal="center" wrapText="1"/>
    </xf>
    <xf numFmtId="0" fontId="8" fillId="0" borderId="2" xfId="1" applyFont="1" applyFill="1" applyBorder="1" applyAlignment="1">
      <alignment wrapText="1"/>
    </xf>
    <xf numFmtId="0" fontId="7" fillId="4" borderId="2" xfId="1" quotePrefix="1" applyFont="1" applyFill="1" applyBorder="1" applyAlignment="1">
      <alignment horizontal="center"/>
    </xf>
    <xf numFmtId="0" fontId="12" fillId="4" borderId="2" xfId="1" applyFont="1" applyFill="1" applyBorder="1" applyAlignment="1">
      <alignment horizontal="left" wrapText="1"/>
    </xf>
    <xf numFmtId="49" fontId="10" fillId="0" borderId="12" xfId="1" applyNumberFormat="1" applyFont="1" applyBorder="1" applyAlignment="1">
      <alignment horizontal="center" vertical="center" wrapText="1"/>
    </xf>
    <xf numFmtId="49" fontId="10" fillId="0" borderId="3" xfId="1" applyNumberFormat="1" applyFont="1" applyBorder="1" applyAlignment="1">
      <alignment horizontal="center" vertical="center" wrapText="1"/>
    </xf>
    <xf numFmtId="0" fontId="10" fillId="0" borderId="12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164" fontId="8" fillId="0" borderId="0" xfId="1" applyNumberFormat="1" applyFont="1" applyFill="1" applyBorder="1" applyAlignment="1">
      <alignment horizontal="right"/>
    </xf>
    <xf numFmtId="0" fontId="8" fillId="3" borderId="1" xfId="1" applyFont="1" applyFill="1" applyBorder="1" applyAlignment="1">
      <alignment horizontal="right"/>
    </xf>
    <xf numFmtId="165" fontId="8" fillId="0" borderId="4" xfId="1" applyNumberFormat="1" applyFont="1" applyFill="1" applyBorder="1" applyAlignment="1">
      <alignment vertical="center"/>
    </xf>
    <xf numFmtId="165" fontId="8" fillId="0" borderId="13" xfId="1" applyNumberFormat="1" applyFont="1" applyFill="1" applyBorder="1" applyAlignment="1">
      <alignment vertical="center"/>
    </xf>
    <xf numFmtId="165" fontId="8" fillId="0" borderId="14" xfId="1" applyNumberFormat="1" applyFont="1" applyFill="1" applyBorder="1" applyAlignment="1">
      <alignment vertical="center"/>
    </xf>
    <xf numFmtId="164" fontId="7" fillId="4" borderId="4" xfId="1" quotePrefix="1" applyNumberFormat="1" applyFont="1" applyFill="1" applyBorder="1" applyAlignment="1">
      <alignment horizontal="center" vertical="center"/>
    </xf>
    <xf numFmtId="164" fontId="7" fillId="4" borderId="14" xfId="1" quotePrefix="1" applyNumberFormat="1" applyFont="1" applyFill="1" applyBorder="1" applyAlignment="1">
      <alignment horizontal="center" vertical="center"/>
    </xf>
    <xf numFmtId="0" fontId="10" fillId="4" borderId="4" xfId="1" applyFont="1" applyFill="1" applyBorder="1" applyAlignment="1">
      <alignment horizontal="left" vertical="center" wrapText="1"/>
    </xf>
    <xf numFmtId="0" fontId="10" fillId="4" borderId="13" xfId="1" applyFont="1" applyFill="1" applyBorder="1" applyAlignment="1">
      <alignment horizontal="left" vertical="center" wrapText="1"/>
    </xf>
    <xf numFmtId="0" fontId="10" fillId="4" borderId="14" xfId="1" applyFont="1" applyFill="1" applyBorder="1" applyAlignment="1">
      <alignment horizontal="left" vertical="center" wrapText="1"/>
    </xf>
    <xf numFmtId="165" fontId="7" fillId="4" borderId="4" xfId="1" applyNumberFormat="1" applyFont="1" applyFill="1" applyBorder="1" applyAlignment="1">
      <alignment vertical="center"/>
    </xf>
    <xf numFmtId="165" fontId="7" fillId="4" borderId="13" xfId="1" applyNumberFormat="1" applyFont="1" applyFill="1" applyBorder="1" applyAlignment="1">
      <alignment vertical="center"/>
    </xf>
    <xf numFmtId="165" fontId="7" fillId="4" borderId="14" xfId="1" applyNumberFormat="1" applyFont="1" applyFill="1" applyBorder="1" applyAlignment="1">
      <alignment vertical="center"/>
    </xf>
    <xf numFmtId="0" fontId="9" fillId="0" borderId="4" xfId="1" applyFont="1" applyFill="1" applyBorder="1" applyAlignment="1">
      <alignment horizontal="left" vertical="center" wrapText="1"/>
    </xf>
    <xf numFmtId="0" fontId="9" fillId="0" borderId="13" xfId="1" applyFont="1" applyFill="1" applyBorder="1" applyAlignment="1">
      <alignment horizontal="left" vertical="center" wrapText="1"/>
    </xf>
    <xf numFmtId="0" fontId="9" fillId="0" borderId="14" xfId="1" applyFont="1" applyFill="1" applyBorder="1" applyAlignment="1">
      <alignment horizontal="left" vertical="center" wrapText="1"/>
    </xf>
    <xf numFmtId="164" fontId="8" fillId="0" borderId="4" xfId="1" quotePrefix="1" applyNumberFormat="1" applyFont="1" applyFill="1" applyBorder="1" applyAlignment="1">
      <alignment horizontal="center" vertical="center"/>
    </xf>
    <xf numFmtId="164" fontId="8" fillId="0" borderId="14" xfId="1" quotePrefix="1" applyNumberFormat="1" applyFont="1" applyFill="1" applyBorder="1" applyAlignment="1">
      <alignment horizontal="center" vertical="center"/>
    </xf>
    <xf numFmtId="164" fontId="8" fillId="0" borderId="2" xfId="1" applyNumberFormat="1" applyFont="1" applyFill="1" applyBorder="1" applyAlignment="1">
      <alignment horizontal="center"/>
    </xf>
    <xf numFmtId="0" fontId="8" fillId="0" borderId="2" xfId="1" applyFont="1" applyFill="1" applyBorder="1" applyAlignment="1">
      <alignment horizontal="left" vertical="center"/>
    </xf>
    <xf numFmtId="0" fontId="7" fillId="4" borderId="4" xfId="1" applyFont="1" applyFill="1" applyBorder="1" applyAlignment="1">
      <alignment horizontal="left" vertical="center"/>
    </xf>
    <xf numFmtId="0" fontId="7" fillId="4" borderId="13" xfId="1" applyFont="1" applyFill="1" applyBorder="1" applyAlignment="1">
      <alignment horizontal="left" vertical="center"/>
    </xf>
    <xf numFmtId="0" fontId="7" fillId="4" borderId="14" xfId="1" applyFont="1" applyFill="1" applyBorder="1" applyAlignment="1">
      <alignment horizontal="left" vertical="center"/>
    </xf>
    <xf numFmtId="0" fontId="8" fillId="0" borderId="4" xfId="1" applyFont="1" applyFill="1" applyBorder="1" applyAlignment="1">
      <alignment horizontal="left" vertical="center"/>
    </xf>
    <xf numFmtId="0" fontId="8" fillId="0" borderId="13" xfId="1" applyFont="1" applyFill="1" applyBorder="1" applyAlignment="1">
      <alignment horizontal="left" vertical="center"/>
    </xf>
    <xf numFmtId="0" fontId="8" fillId="0" borderId="14" xfId="1" applyFont="1" applyFill="1" applyBorder="1" applyAlignment="1">
      <alignment horizontal="left" vertical="center"/>
    </xf>
    <xf numFmtId="166" fontId="8" fillId="0" borderId="4" xfId="1" applyNumberFormat="1" applyFont="1" applyFill="1" applyBorder="1" applyAlignment="1">
      <alignment horizontal="left" vertical="center"/>
    </xf>
    <xf numFmtId="166" fontId="8" fillId="0" borderId="13" xfId="1" applyNumberFormat="1" applyFont="1" applyFill="1" applyBorder="1" applyAlignment="1">
      <alignment horizontal="left" vertical="center"/>
    </xf>
    <xf numFmtId="166" fontId="8" fillId="0" borderId="14" xfId="1" applyNumberFormat="1" applyFont="1" applyFill="1" applyBorder="1" applyAlignment="1">
      <alignment horizontal="left" vertical="center"/>
    </xf>
    <xf numFmtId="0" fontId="9" fillId="0" borderId="4" xfId="1" applyFont="1" applyFill="1" applyBorder="1" applyAlignment="1">
      <alignment vertical="center"/>
    </xf>
    <xf numFmtId="0" fontId="9" fillId="0" borderId="13" xfId="1" applyFont="1" applyFill="1" applyBorder="1" applyAlignment="1">
      <alignment vertical="center"/>
    </xf>
    <xf numFmtId="0" fontId="9" fillId="0" borderId="14" xfId="1" applyFont="1" applyFill="1" applyBorder="1" applyAlignment="1">
      <alignment vertical="center"/>
    </xf>
    <xf numFmtId="0" fontId="9" fillId="0" borderId="4" xfId="1" applyFont="1" applyFill="1" applyBorder="1" applyAlignment="1">
      <alignment vertical="center" wrapText="1"/>
    </xf>
    <xf numFmtId="0" fontId="9" fillId="0" borderId="13" xfId="1" applyFont="1" applyFill="1" applyBorder="1" applyAlignment="1">
      <alignment vertical="center" wrapText="1"/>
    </xf>
    <xf numFmtId="0" fontId="9" fillId="0" borderId="14" xfId="1" applyFont="1" applyFill="1" applyBorder="1" applyAlignment="1">
      <alignment vertical="center" wrapText="1"/>
    </xf>
    <xf numFmtId="164" fontId="8" fillId="4" borderId="4" xfId="1" quotePrefix="1" applyNumberFormat="1" applyFont="1" applyFill="1" applyBorder="1" applyAlignment="1">
      <alignment horizontal="center" vertical="center"/>
    </xf>
    <xf numFmtId="164" fontId="8" fillId="4" borderId="14" xfId="1" quotePrefix="1" applyNumberFormat="1" applyFont="1" applyFill="1" applyBorder="1" applyAlignment="1">
      <alignment horizontal="center" vertical="center"/>
    </xf>
    <xf numFmtId="0" fontId="9" fillId="4" borderId="4" xfId="1" applyFont="1" applyFill="1" applyBorder="1" applyAlignment="1">
      <alignment vertical="center" wrapText="1"/>
    </xf>
    <xf numFmtId="0" fontId="9" fillId="4" borderId="13" xfId="1" applyFont="1" applyFill="1" applyBorder="1" applyAlignment="1">
      <alignment vertical="center" wrapText="1"/>
    </xf>
    <xf numFmtId="0" fontId="9" fillId="4" borderId="14" xfId="1" applyFont="1" applyFill="1" applyBorder="1" applyAlignment="1">
      <alignment vertical="center" wrapText="1"/>
    </xf>
    <xf numFmtId="165" fontId="8" fillId="4" borderId="4" xfId="1" applyNumberFormat="1" applyFont="1" applyFill="1" applyBorder="1" applyAlignment="1">
      <alignment vertical="center"/>
    </xf>
    <xf numFmtId="165" fontId="8" fillId="4" borderId="13" xfId="1" applyNumberFormat="1" applyFont="1" applyFill="1" applyBorder="1" applyAlignment="1">
      <alignment vertical="center"/>
    </xf>
    <xf numFmtId="165" fontId="8" fillId="4" borderId="14" xfId="1" applyNumberFormat="1" applyFont="1" applyFill="1" applyBorder="1" applyAlignment="1">
      <alignment vertical="center"/>
    </xf>
    <xf numFmtId="0" fontId="9" fillId="2" borderId="4" xfId="1" applyFont="1" applyFill="1" applyBorder="1" applyAlignment="1">
      <alignment horizontal="left" vertical="center" wrapText="1"/>
    </xf>
    <xf numFmtId="0" fontId="9" fillId="2" borderId="13" xfId="1" applyFont="1" applyFill="1" applyBorder="1" applyAlignment="1">
      <alignment horizontal="left" vertical="center" wrapText="1"/>
    </xf>
    <xf numFmtId="0" fontId="9" fillId="2" borderId="14" xfId="1" applyFont="1" applyFill="1" applyBorder="1" applyAlignment="1">
      <alignment horizontal="left" vertical="center" wrapText="1"/>
    </xf>
    <xf numFmtId="0" fontId="8" fillId="0" borderId="4" xfId="1" applyFont="1" applyFill="1" applyBorder="1" applyAlignment="1">
      <alignment horizontal="left" vertical="center" wrapText="1"/>
    </xf>
    <xf numFmtId="0" fontId="8" fillId="0" borderId="13" xfId="1" applyFont="1" applyFill="1" applyBorder="1" applyAlignment="1">
      <alignment horizontal="left" vertical="center" wrapText="1"/>
    </xf>
    <xf numFmtId="0" fontId="8" fillId="0" borderId="14" xfId="1" applyFont="1" applyFill="1" applyBorder="1" applyAlignment="1">
      <alignment horizontal="left" vertical="center" wrapText="1"/>
    </xf>
    <xf numFmtId="0" fontId="8" fillId="4" borderId="4" xfId="1" applyFont="1" applyFill="1" applyBorder="1" applyAlignment="1">
      <alignment horizontal="left" vertical="center" wrapText="1"/>
    </xf>
    <xf numFmtId="0" fontId="8" fillId="4" borderId="13" xfId="1" applyFont="1" applyFill="1" applyBorder="1" applyAlignment="1">
      <alignment horizontal="left" vertical="center" wrapText="1"/>
    </xf>
    <xf numFmtId="0" fontId="8" fillId="4" borderId="14" xfId="1" applyFont="1" applyFill="1" applyBorder="1" applyAlignment="1">
      <alignment horizontal="left" vertical="center" wrapText="1"/>
    </xf>
    <xf numFmtId="0" fontId="7" fillId="4" borderId="4" xfId="1" applyFont="1" applyFill="1" applyBorder="1" applyAlignment="1">
      <alignment horizontal="left" vertical="center" wrapText="1"/>
    </xf>
    <xf numFmtId="0" fontId="7" fillId="4" borderId="13" xfId="1" applyFont="1" applyFill="1" applyBorder="1" applyAlignment="1">
      <alignment horizontal="left" vertical="center" wrapText="1"/>
    </xf>
    <xf numFmtId="0" fontId="7" fillId="4" borderId="14" xfId="1" applyFont="1" applyFill="1" applyBorder="1" applyAlignment="1">
      <alignment horizontal="left" vertical="center" wrapText="1"/>
    </xf>
    <xf numFmtId="0" fontId="8" fillId="2" borderId="4" xfId="1" applyFont="1" applyFill="1" applyBorder="1" applyAlignment="1">
      <alignment horizontal="left" vertical="center" wrapText="1"/>
    </xf>
    <xf numFmtId="0" fontId="8" fillId="2" borderId="13" xfId="1" applyFont="1" applyFill="1" applyBorder="1" applyAlignment="1">
      <alignment horizontal="left" vertical="center" wrapText="1"/>
    </xf>
    <xf numFmtId="0" fontId="8" fillId="2" borderId="14" xfId="1" applyFont="1" applyFill="1" applyBorder="1" applyAlignment="1">
      <alignment horizontal="left" vertical="center" wrapText="1"/>
    </xf>
    <xf numFmtId="0" fontId="7" fillId="4" borderId="4" xfId="1" applyFont="1" applyFill="1" applyBorder="1" applyAlignment="1">
      <alignment vertical="center" wrapText="1"/>
    </xf>
    <xf numFmtId="0" fontId="7" fillId="4" borderId="13" xfId="1" applyFont="1" applyFill="1" applyBorder="1" applyAlignment="1">
      <alignment vertical="center" wrapText="1"/>
    </xf>
    <xf numFmtId="0" fontId="7" fillId="4" borderId="14" xfId="1" applyFont="1" applyFill="1" applyBorder="1" applyAlignment="1">
      <alignment vertical="center" wrapText="1"/>
    </xf>
    <xf numFmtId="0" fontId="8" fillId="4" borderId="4" xfId="1" applyFont="1" applyFill="1" applyBorder="1" applyAlignment="1">
      <alignment vertical="center" wrapText="1"/>
    </xf>
    <xf numFmtId="0" fontId="8" fillId="4" borderId="13" xfId="1" applyFont="1" applyFill="1" applyBorder="1" applyAlignment="1">
      <alignment vertical="center" wrapText="1"/>
    </xf>
    <xf numFmtId="0" fontId="8" fillId="4" borderId="14" xfId="1" applyFont="1" applyFill="1" applyBorder="1" applyAlignment="1">
      <alignment vertical="center" wrapText="1"/>
    </xf>
    <xf numFmtId="0" fontId="8" fillId="0" borderId="4" xfId="1" applyFont="1" applyFill="1" applyBorder="1" applyAlignment="1">
      <alignment vertical="center" wrapText="1"/>
    </xf>
    <xf numFmtId="0" fontId="8" fillId="0" borderId="13" xfId="1" applyFont="1" applyFill="1" applyBorder="1" applyAlignment="1">
      <alignment vertical="center" wrapText="1"/>
    </xf>
    <xf numFmtId="0" fontId="8" fillId="0" borderId="14" xfId="1" applyFont="1" applyFill="1" applyBorder="1" applyAlignment="1">
      <alignment vertical="center" wrapText="1"/>
    </xf>
    <xf numFmtId="164" fontId="11" fillId="0" borderId="0" xfId="1" applyNumberFormat="1" applyFont="1" applyFill="1" applyBorder="1" applyAlignment="1">
      <alignment horizontal="center" vertical="center"/>
    </xf>
    <xf numFmtId="0" fontId="8" fillId="0" borderId="4" xfId="1" applyFont="1" applyFill="1" applyBorder="1" applyAlignment="1">
      <alignment vertical="center"/>
    </xf>
    <xf numFmtId="0" fontId="8" fillId="0" borderId="13" xfId="1" applyFont="1" applyFill="1" applyBorder="1" applyAlignment="1">
      <alignment vertical="center"/>
    </xf>
    <xf numFmtId="0" fontId="8" fillId="0" borderId="14" xfId="1" applyFont="1" applyFill="1" applyBorder="1" applyAlignment="1">
      <alignment vertical="center"/>
    </xf>
    <xf numFmtId="0" fontId="10" fillId="0" borderId="2" xfId="1" applyFont="1" applyBorder="1" applyAlignment="1">
      <alignment horizontal="center" vertical="center" wrapText="1"/>
    </xf>
    <xf numFmtId="164" fontId="7" fillId="0" borderId="5" xfId="1" applyNumberFormat="1" applyFont="1" applyFill="1" applyBorder="1" applyAlignment="1">
      <alignment horizontal="center" vertical="center" wrapText="1"/>
    </xf>
    <xf numFmtId="164" fontId="7" fillId="0" borderId="6" xfId="1" applyNumberFormat="1" applyFont="1" applyFill="1" applyBorder="1" applyAlignment="1">
      <alignment horizontal="center" vertical="center" wrapText="1"/>
    </xf>
    <xf numFmtId="164" fontId="7" fillId="0" borderId="7" xfId="1" applyNumberFormat="1" applyFont="1" applyFill="1" applyBorder="1" applyAlignment="1">
      <alignment horizontal="center" vertical="center" wrapText="1"/>
    </xf>
    <xf numFmtId="164" fontId="7" fillId="0" borderId="8" xfId="1" applyNumberFormat="1" applyFont="1" applyFill="1" applyBorder="1" applyAlignment="1">
      <alignment horizontal="center" vertical="center" wrapText="1"/>
    </xf>
    <xf numFmtId="164" fontId="7" fillId="0" borderId="9" xfId="1" applyNumberFormat="1" applyFont="1" applyFill="1" applyBorder="1" applyAlignment="1">
      <alignment horizontal="center" vertical="center" wrapText="1"/>
    </xf>
    <xf numFmtId="164" fontId="7" fillId="0" borderId="10" xfId="1" applyNumberFormat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/>
    </xf>
    <xf numFmtId="0" fontId="7" fillId="0" borderId="11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/>
    </xf>
    <xf numFmtId="0" fontId="7" fillId="0" borderId="7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7" fillId="0" borderId="10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8" fillId="0" borderId="4" xfId="1" applyNumberFormat="1" applyFont="1" applyFill="1" applyBorder="1" applyAlignment="1">
      <alignment vertical="center"/>
    </xf>
    <xf numFmtId="0" fontId="8" fillId="0" borderId="13" xfId="1" applyNumberFormat="1" applyFont="1" applyFill="1" applyBorder="1" applyAlignment="1">
      <alignment vertical="center"/>
    </xf>
    <xf numFmtId="0" fontId="8" fillId="0" borderId="14" xfId="1" applyNumberFormat="1" applyFont="1" applyFill="1" applyBorder="1" applyAlignment="1">
      <alignment vertical="center"/>
    </xf>
    <xf numFmtId="0" fontId="9" fillId="3" borderId="1" xfId="1" applyFont="1" applyFill="1" applyBorder="1" applyAlignment="1">
      <alignment horizontal="right"/>
    </xf>
    <xf numFmtId="164" fontId="8" fillId="0" borderId="0" xfId="1" applyNumberFormat="1" applyFont="1" applyFill="1" applyBorder="1" applyAlignment="1">
      <alignment horizontal="right" vertical="center"/>
    </xf>
    <xf numFmtId="164" fontId="7" fillId="0" borderId="0" xfId="1" applyNumberFormat="1" applyFont="1" applyFill="1" applyBorder="1" applyAlignment="1">
      <alignment horizontal="right" vertical="center"/>
    </xf>
  </cellXfs>
  <cellStyles count="10">
    <cellStyle name="Normál" xfId="0" builtinId="0"/>
    <cellStyle name="Normál 2" xfId="1"/>
    <cellStyle name="Normál 2 2" xfId="2"/>
    <cellStyle name="Normál 3" xfId="3"/>
    <cellStyle name="Normál 4" xfId="4"/>
    <cellStyle name="Normál 4 2" xfId="5"/>
    <cellStyle name="Normál 5" xfId="6"/>
    <cellStyle name="Normál 6" xfId="7"/>
    <cellStyle name="Normál_12dmelléklet" xfId="8"/>
    <cellStyle name="Normal_KTRSZJ" xfId="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79"/>
  <sheetViews>
    <sheetView tabSelected="1" topLeftCell="F1" zoomScale="75" zoomScaleNormal="75" zoomScaleSheetLayoutView="100" workbookViewId="0">
      <selection activeCell="C5" sqref="C5:AB7"/>
    </sheetView>
  </sheetViews>
  <sheetFormatPr defaultColWidth="9.140625" defaultRowHeight="15.75" x14ac:dyDescent="0.25"/>
  <cols>
    <col min="1" max="1" width="2.5703125" style="21" customWidth="1"/>
    <col min="2" max="2" width="6.28515625" style="21" customWidth="1"/>
    <col min="3" max="27" width="2.7109375" style="21" customWidth="1"/>
    <col min="28" max="28" width="22.5703125" style="21" customWidth="1"/>
    <col min="29" max="29" width="2.7109375" style="22" customWidth="1"/>
    <col min="30" max="31" width="2.7109375" style="21" customWidth="1"/>
    <col min="32" max="32" width="3.5703125" style="21" customWidth="1"/>
    <col min="33" max="38" width="22.85546875" style="21" customWidth="1"/>
    <col min="39" max="40" width="22.85546875" style="23" customWidth="1"/>
    <col min="41" max="16384" width="9.140625" style="5"/>
  </cols>
  <sheetData>
    <row r="1" spans="1:40" ht="36" customHeight="1" x14ac:dyDescent="0.3">
      <c r="A1" s="70" t="s">
        <v>413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  <c r="AD1" s="70"/>
      <c r="AE1" s="70"/>
      <c r="AF1" s="70"/>
      <c r="AG1" s="70"/>
      <c r="AH1" s="70"/>
      <c r="AI1" s="70"/>
      <c r="AJ1" s="70"/>
      <c r="AK1" s="70"/>
      <c r="AL1" s="70"/>
      <c r="AM1" s="70"/>
      <c r="AN1" s="37"/>
    </row>
    <row r="2" spans="1:40" ht="18.75" customHeight="1" x14ac:dyDescent="0.3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</row>
    <row r="3" spans="1:40" ht="16.5" customHeight="1" x14ac:dyDescent="0.2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14" t="s">
        <v>419</v>
      </c>
      <c r="AL3" s="114"/>
      <c r="AM3" s="114"/>
      <c r="AN3" s="114"/>
    </row>
    <row r="4" spans="1:40" ht="15.95" customHeight="1" x14ac:dyDescent="0.25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15" t="s">
        <v>418</v>
      </c>
      <c r="AH4" s="115"/>
      <c r="AI4" s="115"/>
      <c r="AJ4" s="115"/>
      <c r="AK4" s="115"/>
      <c r="AL4" s="115"/>
      <c r="AM4" s="115"/>
      <c r="AN4" s="115"/>
    </row>
    <row r="5" spans="1:40" ht="17.25" customHeight="1" x14ac:dyDescent="0.25">
      <c r="A5" s="83" t="s">
        <v>398</v>
      </c>
      <c r="B5" s="84"/>
      <c r="C5" s="89" t="s">
        <v>246</v>
      </c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1"/>
      <c r="AC5" s="98" t="s">
        <v>245</v>
      </c>
      <c r="AD5" s="99"/>
      <c r="AE5" s="99"/>
      <c r="AF5" s="100"/>
      <c r="AG5" s="110" t="s">
        <v>405</v>
      </c>
      <c r="AH5" s="110" t="s">
        <v>405</v>
      </c>
      <c r="AI5" s="110" t="s">
        <v>406</v>
      </c>
      <c r="AJ5" s="110" t="s">
        <v>406</v>
      </c>
      <c r="AK5" s="110" t="s">
        <v>407</v>
      </c>
      <c r="AL5" s="110" t="s">
        <v>407</v>
      </c>
      <c r="AM5" s="112" t="s">
        <v>408</v>
      </c>
      <c r="AN5" s="112" t="s">
        <v>408</v>
      </c>
    </row>
    <row r="6" spans="1:40" ht="32.25" customHeight="1" x14ac:dyDescent="0.25">
      <c r="A6" s="85"/>
      <c r="B6" s="86"/>
      <c r="C6" s="92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  <c r="V6" s="93"/>
      <c r="W6" s="93"/>
      <c r="X6" s="93"/>
      <c r="Y6" s="93"/>
      <c r="Z6" s="93"/>
      <c r="AA6" s="93"/>
      <c r="AB6" s="94"/>
      <c r="AC6" s="101"/>
      <c r="AD6" s="102"/>
      <c r="AE6" s="102"/>
      <c r="AF6" s="103"/>
      <c r="AG6" s="111"/>
      <c r="AH6" s="111"/>
      <c r="AI6" s="111"/>
      <c r="AJ6" s="111"/>
      <c r="AK6" s="111"/>
      <c r="AL6" s="111"/>
      <c r="AM6" s="113"/>
      <c r="AN6" s="113"/>
    </row>
    <row r="7" spans="1:40" ht="35.25" customHeight="1" x14ac:dyDescent="0.25">
      <c r="A7" s="87"/>
      <c r="B7" s="88"/>
      <c r="C7" s="95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96"/>
      <c r="W7" s="96"/>
      <c r="X7" s="96"/>
      <c r="Y7" s="96"/>
      <c r="Z7" s="96"/>
      <c r="AA7" s="96"/>
      <c r="AB7" s="97"/>
      <c r="AC7" s="104"/>
      <c r="AD7" s="105"/>
      <c r="AE7" s="105"/>
      <c r="AF7" s="106"/>
      <c r="AG7" s="36" t="s">
        <v>412</v>
      </c>
      <c r="AH7" s="36" t="s">
        <v>414</v>
      </c>
      <c r="AI7" s="6" t="s">
        <v>412</v>
      </c>
      <c r="AJ7" s="36" t="s">
        <v>414</v>
      </c>
      <c r="AK7" s="6" t="s">
        <v>412</v>
      </c>
      <c r="AL7" s="36" t="s">
        <v>414</v>
      </c>
      <c r="AM7" s="16" t="s">
        <v>412</v>
      </c>
      <c r="AN7" s="36" t="s">
        <v>414</v>
      </c>
    </row>
    <row r="8" spans="1:40" s="9" customFormat="1" ht="21" customHeight="1" x14ac:dyDescent="0.25">
      <c r="A8" s="60" t="s">
        <v>244</v>
      </c>
      <c r="B8" s="60"/>
      <c r="C8" s="107" t="s">
        <v>391</v>
      </c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107"/>
      <c r="T8" s="107"/>
      <c r="U8" s="107"/>
      <c r="V8" s="107"/>
      <c r="W8" s="107"/>
      <c r="X8" s="107"/>
      <c r="Y8" s="107"/>
      <c r="Z8" s="107"/>
      <c r="AA8" s="107"/>
      <c r="AB8" s="107"/>
      <c r="AC8" s="42" t="s">
        <v>390</v>
      </c>
      <c r="AD8" s="42"/>
      <c r="AE8" s="42"/>
      <c r="AF8" s="42"/>
      <c r="AG8" s="17">
        <v>100148056</v>
      </c>
      <c r="AH8" s="17">
        <v>112730056</v>
      </c>
      <c r="AI8" s="17"/>
      <c r="AJ8" s="17"/>
      <c r="AK8" s="17"/>
      <c r="AL8" s="17"/>
      <c r="AM8" s="18">
        <f>AG8+AI8+AK8</f>
        <v>100148056</v>
      </c>
      <c r="AN8" s="18">
        <f>AH8+AJ8+AL8</f>
        <v>112730056</v>
      </c>
    </row>
    <row r="9" spans="1:40" s="9" customFormat="1" ht="21" customHeight="1" x14ac:dyDescent="0.25">
      <c r="A9" s="60" t="s">
        <v>241</v>
      </c>
      <c r="B9" s="60"/>
      <c r="C9" s="81" t="s">
        <v>389</v>
      </c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  <c r="AA9" s="81"/>
      <c r="AB9" s="81"/>
      <c r="AC9" s="42" t="s">
        <v>388</v>
      </c>
      <c r="AD9" s="42"/>
      <c r="AE9" s="42"/>
      <c r="AF9" s="42"/>
      <c r="AG9" s="17"/>
      <c r="AH9" s="17"/>
      <c r="AI9" s="17"/>
      <c r="AJ9" s="17"/>
      <c r="AK9" s="17"/>
      <c r="AL9" s="17"/>
      <c r="AM9" s="18">
        <f t="shared" ref="AM9:AM13" si="0">AG9+AI9+AK9</f>
        <v>0</v>
      </c>
      <c r="AN9" s="18">
        <f t="shared" ref="AN9:AN72" si="1">AH9+AJ9+AL9</f>
        <v>0</v>
      </c>
    </row>
    <row r="10" spans="1:40" s="9" customFormat="1" ht="33" customHeight="1" x14ac:dyDescent="0.25">
      <c r="A10" s="60" t="s">
        <v>238</v>
      </c>
      <c r="B10" s="60"/>
      <c r="C10" s="81" t="s">
        <v>387</v>
      </c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  <c r="AA10" s="81"/>
      <c r="AB10" s="81"/>
      <c r="AC10" s="42" t="s">
        <v>386</v>
      </c>
      <c r="AD10" s="42"/>
      <c r="AE10" s="42"/>
      <c r="AF10" s="42"/>
      <c r="AG10" s="17">
        <v>113422623</v>
      </c>
      <c r="AH10" s="17">
        <v>118510034</v>
      </c>
      <c r="AI10" s="17"/>
      <c r="AJ10" s="17"/>
      <c r="AK10" s="17"/>
      <c r="AL10" s="17"/>
      <c r="AM10" s="18">
        <f t="shared" si="0"/>
        <v>113422623</v>
      </c>
      <c r="AN10" s="18">
        <f t="shared" si="1"/>
        <v>118510034</v>
      </c>
    </row>
    <row r="11" spans="1:40" ht="21" customHeight="1" x14ac:dyDescent="0.25">
      <c r="A11" s="60" t="s">
        <v>235</v>
      </c>
      <c r="B11" s="60"/>
      <c r="C11" s="81" t="s">
        <v>385</v>
      </c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1"/>
      <c r="V11" s="81"/>
      <c r="W11" s="81"/>
      <c r="X11" s="81"/>
      <c r="Y11" s="81"/>
      <c r="Z11" s="81"/>
      <c r="AA11" s="81"/>
      <c r="AB11" s="81"/>
      <c r="AC11" s="42" t="s">
        <v>384</v>
      </c>
      <c r="AD11" s="42"/>
      <c r="AE11" s="42"/>
      <c r="AF11" s="42"/>
      <c r="AG11" s="17">
        <v>4340970</v>
      </c>
      <c r="AH11" s="17">
        <v>4784416</v>
      </c>
      <c r="AI11" s="17"/>
      <c r="AJ11" s="17"/>
      <c r="AK11" s="17"/>
      <c r="AL11" s="17"/>
      <c r="AM11" s="18">
        <f t="shared" si="0"/>
        <v>4340970</v>
      </c>
      <c r="AN11" s="18">
        <f t="shared" si="1"/>
        <v>4784416</v>
      </c>
    </row>
    <row r="12" spans="1:40" s="2" customFormat="1" ht="21" customHeight="1" x14ac:dyDescent="0.25">
      <c r="A12" s="60" t="s">
        <v>232</v>
      </c>
      <c r="B12" s="60"/>
      <c r="C12" s="81" t="s">
        <v>383</v>
      </c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1"/>
      <c r="W12" s="81"/>
      <c r="X12" s="81"/>
      <c r="Y12" s="81"/>
      <c r="Z12" s="81"/>
      <c r="AA12" s="81"/>
      <c r="AB12" s="81"/>
      <c r="AC12" s="42" t="s">
        <v>382</v>
      </c>
      <c r="AD12" s="42"/>
      <c r="AE12" s="42"/>
      <c r="AF12" s="42"/>
      <c r="AG12" s="17"/>
      <c r="AH12" s="17"/>
      <c r="AI12" s="19"/>
      <c r="AJ12" s="19"/>
      <c r="AK12" s="19"/>
      <c r="AL12" s="19"/>
      <c r="AM12" s="18">
        <f t="shared" si="0"/>
        <v>0</v>
      </c>
      <c r="AN12" s="18">
        <f t="shared" si="1"/>
        <v>0</v>
      </c>
    </row>
    <row r="13" spans="1:40" s="2" customFormat="1" ht="21" customHeight="1" x14ac:dyDescent="0.25">
      <c r="A13" s="60" t="s">
        <v>229</v>
      </c>
      <c r="B13" s="60"/>
      <c r="C13" s="81" t="s">
        <v>381</v>
      </c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81"/>
      <c r="Z13" s="81"/>
      <c r="AA13" s="81"/>
      <c r="AB13" s="81"/>
      <c r="AC13" s="42" t="s">
        <v>380</v>
      </c>
      <c r="AD13" s="42"/>
      <c r="AE13" s="42"/>
      <c r="AF13" s="42"/>
      <c r="AG13" s="19"/>
      <c r="AH13" s="19"/>
      <c r="AI13" s="19"/>
      <c r="AJ13" s="19"/>
      <c r="AK13" s="19"/>
      <c r="AL13" s="19"/>
      <c r="AM13" s="18">
        <f t="shared" si="0"/>
        <v>0</v>
      </c>
      <c r="AN13" s="18">
        <f t="shared" si="1"/>
        <v>0</v>
      </c>
    </row>
    <row r="14" spans="1:40" ht="21" customHeight="1" x14ac:dyDescent="0.25">
      <c r="A14" s="71" t="s">
        <v>226</v>
      </c>
      <c r="B14" s="72"/>
      <c r="C14" s="73" t="s">
        <v>379</v>
      </c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5"/>
      <c r="AC14" s="76" t="s">
        <v>378</v>
      </c>
      <c r="AD14" s="77"/>
      <c r="AE14" s="77"/>
      <c r="AF14" s="78"/>
      <c r="AG14" s="24">
        <f>SUM(AG8:AG13)</f>
        <v>217911649</v>
      </c>
      <c r="AH14" s="24">
        <f t="shared" ref="AH14:AL14" si="2">SUM(AH8:AH13)</f>
        <v>236024506</v>
      </c>
      <c r="AI14" s="24">
        <f t="shared" si="2"/>
        <v>0</v>
      </c>
      <c r="AJ14" s="24">
        <f t="shared" si="2"/>
        <v>0</v>
      </c>
      <c r="AK14" s="24">
        <f t="shared" si="2"/>
        <v>0</v>
      </c>
      <c r="AL14" s="24">
        <f t="shared" si="2"/>
        <v>0</v>
      </c>
      <c r="AM14" s="25">
        <f>AM13+AM12+AM11+AM10+AM9+AM8</f>
        <v>217911649</v>
      </c>
      <c r="AN14" s="27">
        <f t="shared" si="1"/>
        <v>236024506</v>
      </c>
    </row>
    <row r="15" spans="1:40" ht="21" customHeight="1" x14ac:dyDescent="0.25">
      <c r="A15" s="55" t="s">
        <v>223</v>
      </c>
      <c r="B15" s="56"/>
      <c r="C15" s="67" t="s">
        <v>377</v>
      </c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68"/>
      <c r="AB15" s="69"/>
      <c r="AC15" s="61" t="s">
        <v>376</v>
      </c>
      <c r="AD15" s="62"/>
      <c r="AE15" s="62"/>
      <c r="AF15" s="63"/>
      <c r="AG15" s="17"/>
      <c r="AH15" s="17"/>
      <c r="AI15" s="17"/>
      <c r="AJ15" s="17"/>
      <c r="AK15" s="17"/>
      <c r="AL15" s="17"/>
      <c r="AM15" s="18">
        <f>AG15+AI15+AK15</f>
        <v>0</v>
      </c>
      <c r="AN15" s="18">
        <f t="shared" si="1"/>
        <v>0</v>
      </c>
    </row>
    <row r="16" spans="1:40" ht="21" customHeight="1" x14ac:dyDescent="0.25">
      <c r="A16" s="55" t="s">
        <v>220</v>
      </c>
      <c r="B16" s="56"/>
      <c r="C16" s="67" t="s">
        <v>375</v>
      </c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9"/>
      <c r="AC16" s="61" t="s">
        <v>374</v>
      </c>
      <c r="AD16" s="62"/>
      <c r="AE16" s="62"/>
      <c r="AF16" s="63"/>
      <c r="AG16" s="17"/>
      <c r="AH16" s="17"/>
      <c r="AI16" s="17"/>
      <c r="AJ16" s="17"/>
      <c r="AK16" s="17"/>
      <c r="AL16" s="17"/>
      <c r="AM16" s="18">
        <f>AG16+AI16+AK16</f>
        <v>0</v>
      </c>
      <c r="AN16" s="18">
        <f t="shared" si="1"/>
        <v>0</v>
      </c>
    </row>
    <row r="17" spans="1:40" ht="21" customHeight="1" x14ac:dyDescent="0.25">
      <c r="A17" s="55" t="s">
        <v>217</v>
      </c>
      <c r="B17" s="56"/>
      <c r="C17" s="67" t="s">
        <v>373</v>
      </c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9"/>
      <c r="AC17" s="61" t="s">
        <v>372</v>
      </c>
      <c r="AD17" s="62"/>
      <c r="AE17" s="62"/>
      <c r="AF17" s="63"/>
      <c r="AG17" s="17"/>
      <c r="AH17" s="17"/>
      <c r="AI17" s="17"/>
      <c r="AJ17" s="17"/>
      <c r="AK17" s="17"/>
      <c r="AL17" s="17"/>
      <c r="AM17" s="18">
        <f t="shared" ref="AM17:AM19" si="3">AG17+AI17+AK17</f>
        <v>0</v>
      </c>
      <c r="AN17" s="18">
        <f t="shared" si="1"/>
        <v>0</v>
      </c>
    </row>
    <row r="18" spans="1:40" ht="21" customHeight="1" x14ac:dyDescent="0.25">
      <c r="A18" s="55" t="s">
        <v>214</v>
      </c>
      <c r="B18" s="56"/>
      <c r="C18" s="67" t="s">
        <v>371</v>
      </c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9"/>
      <c r="AC18" s="61" t="s">
        <v>370</v>
      </c>
      <c r="AD18" s="62"/>
      <c r="AE18" s="62"/>
      <c r="AF18" s="63"/>
      <c r="AG18" s="17"/>
      <c r="AH18" s="17"/>
      <c r="AI18" s="17"/>
      <c r="AJ18" s="17"/>
      <c r="AK18" s="17"/>
      <c r="AL18" s="17"/>
      <c r="AM18" s="18">
        <f t="shared" si="3"/>
        <v>0</v>
      </c>
      <c r="AN18" s="18">
        <f t="shared" si="1"/>
        <v>0</v>
      </c>
    </row>
    <row r="19" spans="1:40" ht="21" customHeight="1" x14ac:dyDescent="0.25">
      <c r="A19" s="55" t="s">
        <v>211</v>
      </c>
      <c r="B19" s="56"/>
      <c r="C19" s="67" t="s">
        <v>369</v>
      </c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9"/>
      <c r="AC19" s="61" t="s">
        <v>368</v>
      </c>
      <c r="AD19" s="62"/>
      <c r="AE19" s="62"/>
      <c r="AF19" s="63"/>
      <c r="AG19" s="17">
        <v>36160289</v>
      </c>
      <c r="AH19" s="17">
        <v>48815295</v>
      </c>
      <c r="AI19" s="17"/>
      <c r="AJ19" s="17"/>
      <c r="AK19" s="17"/>
      <c r="AL19" s="17"/>
      <c r="AM19" s="18">
        <f t="shared" si="3"/>
        <v>36160289</v>
      </c>
      <c r="AN19" s="18">
        <f t="shared" si="1"/>
        <v>48815295</v>
      </c>
    </row>
    <row r="20" spans="1:40" ht="21" customHeight="1" x14ac:dyDescent="0.25">
      <c r="A20" s="46" t="s">
        <v>208</v>
      </c>
      <c r="B20" s="47"/>
      <c r="C20" s="64" t="s">
        <v>367</v>
      </c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5"/>
      <c r="AA20" s="65"/>
      <c r="AB20" s="66"/>
      <c r="AC20" s="51" t="s">
        <v>366</v>
      </c>
      <c r="AD20" s="52"/>
      <c r="AE20" s="52"/>
      <c r="AF20" s="53"/>
      <c r="AG20" s="24">
        <f>SUM(AG14:AG19)</f>
        <v>254071938</v>
      </c>
      <c r="AH20" s="24">
        <f t="shared" ref="AH20:AL20" si="4">SUM(AH14:AH19)</f>
        <v>284839801</v>
      </c>
      <c r="AI20" s="24">
        <f t="shared" si="4"/>
        <v>0</v>
      </c>
      <c r="AJ20" s="24">
        <f t="shared" si="4"/>
        <v>0</v>
      </c>
      <c r="AK20" s="24">
        <f t="shared" si="4"/>
        <v>0</v>
      </c>
      <c r="AL20" s="24">
        <f t="shared" si="4"/>
        <v>0</v>
      </c>
      <c r="AM20" s="25">
        <f>SUM(AM14:AM19)</f>
        <v>254071938</v>
      </c>
      <c r="AN20" s="27">
        <f t="shared" si="1"/>
        <v>284839801</v>
      </c>
    </row>
    <row r="21" spans="1:40" ht="21" customHeight="1" x14ac:dyDescent="0.25">
      <c r="A21" s="55" t="s">
        <v>205</v>
      </c>
      <c r="B21" s="56"/>
      <c r="C21" s="67" t="s">
        <v>365</v>
      </c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8"/>
      <c r="V21" s="68"/>
      <c r="W21" s="68"/>
      <c r="X21" s="68"/>
      <c r="Y21" s="68"/>
      <c r="Z21" s="68"/>
      <c r="AA21" s="68"/>
      <c r="AB21" s="69"/>
      <c r="AC21" s="61" t="s">
        <v>364</v>
      </c>
      <c r="AD21" s="62"/>
      <c r="AE21" s="62"/>
      <c r="AF21" s="63"/>
      <c r="AG21" s="17"/>
      <c r="AH21" s="17"/>
      <c r="AI21" s="17"/>
      <c r="AJ21" s="17"/>
      <c r="AK21" s="17"/>
      <c r="AL21" s="17"/>
      <c r="AM21" s="18">
        <f>AG21+AI21+AK21</f>
        <v>0</v>
      </c>
      <c r="AN21" s="18">
        <f t="shared" si="1"/>
        <v>0</v>
      </c>
    </row>
    <row r="22" spans="1:40" ht="33" customHeight="1" x14ac:dyDescent="0.25">
      <c r="A22" s="55" t="s">
        <v>202</v>
      </c>
      <c r="B22" s="56"/>
      <c r="C22" s="67" t="s">
        <v>363</v>
      </c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9"/>
      <c r="AC22" s="61" t="s">
        <v>362</v>
      </c>
      <c r="AD22" s="62"/>
      <c r="AE22" s="62"/>
      <c r="AF22" s="63"/>
      <c r="AG22" s="17"/>
      <c r="AH22" s="17"/>
      <c r="AI22" s="17"/>
      <c r="AJ22" s="17"/>
      <c r="AK22" s="17"/>
      <c r="AL22" s="17"/>
      <c r="AM22" s="18">
        <f t="shared" ref="AM22:AM25" si="5">AG22+AI22+AK22</f>
        <v>0</v>
      </c>
      <c r="AN22" s="18">
        <f t="shared" si="1"/>
        <v>0</v>
      </c>
    </row>
    <row r="23" spans="1:40" ht="29.25" customHeight="1" x14ac:dyDescent="0.25">
      <c r="A23" s="55" t="s">
        <v>199</v>
      </c>
      <c r="B23" s="56"/>
      <c r="C23" s="67" t="s">
        <v>361</v>
      </c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9"/>
      <c r="AC23" s="61" t="s">
        <v>360</v>
      </c>
      <c r="AD23" s="62"/>
      <c r="AE23" s="62"/>
      <c r="AF23" s="63"/>
      <c r="AG23" s="17"/>
      <c r="AH23" s="17"/>
      <c r="AI23" s="17"/>
      <c r="AJ23" s="17"/>
      <c r="AK23" s="17"/>
      <c r="AL23" s="17"/>
      <c r="AM23" s="18">
        <f t="shared" si="5"/>
        <v>0</v>
      </c>
      <c r="AN23" s="18">
        <f t="shared" si="1"/>
        <v>0</v>
      </c>
    </row>
    <row r="24" spans="1:40" ht="30" customHeight="1" x14ac:dyDescent="0.25">
      <c r="A24" s="55" t="s">
        <v>196</v>
      </c>
      <c r="B24" s="56"/>
      <c r="C24" s="67" t="s">
        <v>359</v>
      </c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9"/>
      <c r="AC24" s="61" t="s">
        <v>358</v>
      </c>
      <c r="AD24" s="62"/>
      <c r="AE24" s="62"/>
      <c r="AF24" s="63"/>
      <c r="AG24" s="17"/>
      <c r="AH24" s="17"/>
      <c r="AI24" s="17"/>
      <c r="AJ24" s="17"/>
      <c r="AK24" s="17"/>
      <c r="AL24" s="17"/>
      <c r="AM24" s="18">
        <f t="shared" si="5"/>
        <v>0</v>
      </c>
      <c r="AN24" s="18">
        <f t="shared" si="1"/>
        <v>0</v>
      </c>
    </row>
    <row r="25" spans="1:40" ht="21" customHeight="1" x14ac:dyDescent="0.25">
      <c r="A25" s="55" t="s">
        <v>193</v>
      </c>
      <c r="B25" s="56"/>
      <c r="C25" s="67" t="s">
        <v>357</v>
      </c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9"/>
      <c r="AC25" s="61" t="s">
        <v>356</v>
      </c>
      <c r="AD25" s="62"/>
      <c r="AE25" s="62"/>
      <c r="AF25" s="63"/>
      <c r="AG25" s="17">
        <v>217900630</v>
      </c>
      <c r="AH25" s="17">
        <v>269573925</v>
      </c>
      <c r="AI25" s="17"/>
      <c r="AJ25" s="17"/>
      <c r="AK25" s="17"/>
      <c r="AL25" s="17"/>
      <c r="AM25" s="18">
        <f t="shared" si="5"/>
        <v>217900630</v>
      </c>
      <c r="AN25" s="18">
        <f t="shared" si="1"/>
        <v>269573925</v>
      </c>
    </row>
    <row r="26" spans="1:40" ht="21" customHeight="1" x14ac:dyDescent="0.25">
      <c r="A26" s="46" t="s">
        <v>190</v>
      </c>
      <c r="B26" s="47"/>
      <c r="C26" s="64" t="s">
        <v>355</v>
      </c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6"/>
      <c r="AC26" s="51" t="s">
        <v>354</v>
      </c>
      <c r="AD26" s="52"/>
      <c r="AE26" s="52"/>
      <c r="AF26" s="53"/>
      <c r="AG26" s="24">
        <f>SUM(AG21:AG25)</f>
        <v>217900630</v>
      </c>
      <c r="AH26" s="24">
        <f t="shared" ref="AH26:AM26" si="6">SUM(AH21:AH25)</f>
        <v>269573925</v>
      </c>
      <c r="AI26" s="24">
        <f t="shared" si="6"/>
        <v>0</v>
      </c>
      <c r="AJ26" s="24">
        <f t="shared" si="6"/>
        <v>0</v>
      </c>
      <c r="AK26" s="24">
        <f t="shared" si="6"/>
        <v>0</v>
      </c>
      <c r="AL26" s="24">
        <f t="shared" si="6"/>
        <v>0</v>
      </c>
      <c r="AM26" s="25">
        <f t="shared" si="6"/>
        <v>217900630</v>
      </c>
      <c r="AN26" s="27">
        <f t="shared" si="1"/>
        <v>269573925</v>
      </c>
    </row>
    <row r="27" spans="1:40" ht="21" customHeight="1" x14ac:dyDescent="0.25">
      <c r="A27" s="55" t="s">
        <v>187</v>
      </c>
      <c r="B27" s="56"/>
      <c r="C27" s="67" t="s">
        <v>353</v>
      </c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68"/>
      <c r="T27" s="68"/>
      <c r="U27" s="68"/>
      <c r="V27" s="68"/>
      <c r="W27" s="68"/>
      <c r="X27" s="68"/>
      <c r="Y27" s="68"/>
      <c r="Z27" s="68"/>
      <c r="AA27" s="68"/>
      <c r="AB27" s="69"/>
      <c r="AC27" s="61" t="s">
        <v>352</v>
      </c>
      <c r="AD27" s="62"/>
      <c r="AE27" s="62"/>
      <c r="AF27" s="63"/>
      <c r="AG27" s="17"/>
      <c r="AH27" s="17"/>
      <c r="AI27" s="17"/>
      <c r="AJ27" s="17"/>
      <c r="AK27" s="17"/>
      <c r="AL27" s="17"/>
      <c r="AM27" s="18">
        <f>AG27+AI27+AK27</f>
        <v>0</v>
      </c>
      <c r="AN27" s="18">
        <f t="shared" si="1"/>
        <v>0</v>
      </c>
    </row>
    <row r="28" spans="1:40" ht="21" customHeight="1" x14ac:dyDescent="0.25">
      <c r="A28" s="55" t="s">
        <v>184</v>
      </c>
      <c r="B28" s="56"/>
      <c r="C28" s="67" t="s">
        <v>351</v>
      </c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/>
      <c r="AA28" s="68"/>
      <c r="AB28" s="69"/>
      <c r="AC28" s="61" t="s">
        <v>350</v>
      </c>
      <c r="AD28" s="62"/>
      <c r="AE28" s="62"/>
      <c r="AF28" s="63"/>
      <c r="AG28" s="17"/>
      <c r="AH28" s="17"/>
      <c r="AI28" s="17"/>
      <c r="AJ28" s="17"/>
      <c r="AK28" s="17"/>
      <c r="AL28" s="17"/>
      <c r="AM28" s="18">
        <f>SUM(AG28:AK28)</f>
        <v>0</v>
      </c>
      <c r="AN28" s="18">
        <f t="shared" si="1"/>
        <v>0</v>
      </c>
    </row>
    <row r="29" spans="1:40" ht="21" customHeight="1" x14ac:dyDescent="0.25">
      <c r="A29" s="71">
        <v>22</v>
      </c>
      <c r="B29" s="72"/>
      <c r="C29" s="73" t="s">
        <v>349</v>
      </c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  <c r="AA29" s="74"/>
      <c r="AB29" s="75"/>
      <c r="AC29" s="76" t="s">
        <v>348</v>
      </c>
      <c r="AD29" s="77"/>
      <c r="AE29" s="77"/>
      <c r="AF29" s="78"/>
      <c r="AG29" s="26">
        <f>SUM(AG27:AG28)</f>
        <v>0</v>
      </c>
      <c r="AH29" s="26">
        <f t="shared" ref="AH29:AM29" si="7">SUM(AH27:AH28)</f>
        <v>0</v>
      </c>
      <c r="AI29" s="26">
        <f t="shared" si="7"/>
        <v>0</v>
      </c>
      <c r="AJ29" s="26">
        <f t="shared" si="7"/>
        <v>0</v>
      </c>
      <c r="AK29" s="26">
        <f t="shared" si="7"/>
        <v>0</v>
      </c>
      <c r="AL29" s="26">
        <f t="shared" si="7"/>
        <v>0</v>
      </c>
      <c r="AM29" s="27">
        <f t="shared" si="7"/>
        <v>0</v>
      </c>
      <c r="AN29" s="27">
        <f t="shared" si="1"/>
        <v>0</v>
      </c>
    </row>
    <row r="30" spans="1:40" ht="21" customHeight="1" x14ac:dyDescent="0.25">
      <c r="A30" s="55">
        <v>23</v>
      </c>
      <c r="B30" s="56"/>
      <c r="C30" s="67" t="s">
        <v>347</v>
      </c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8"/>
      <c r="T30" s="68"/>
      <c r="U30" s="68"/>
      <c r="V30" s="68"/>
      <c r="W30" s="68"/>
      <c r="X30" s="68"/>
      <c r="Y30" s="68"/>
      <c r="Z30" s="68"/>
      <c r="AA30" s="68"/>
      <c r="AB30" s="69"/>
      <c r="AC30" s="61" t="s">
        <v>346</v>
      </c>
      <c r="AD30" s="62"/>
      <c r="AE30" s="62"/>
      <c r="AF30" s="63"/>
      <c r="AG30" s="17"/>
      <c r="AH30" s="17"/>
      <c r="AI30" s="17"/>
      <c r="AJ30" s="17"/>
      <c r="AK30" s="17"/>
      <c r="AL30" s="17"/>
      <c r="AM30" s="18">
        <f>AG30+AI30+AK30</f>
        <v>0</v>
      </c>
      <c r="AN30" s="18">
        <f t="shared" si="1"/>
        <v>0</v>
      </c>
    </row>
    <row r="31" spans="1:40" ht="21" customHeight="1" x14ac:dyDescent="0.25">
      <c r="A31" s="55" t="s">
        <v>175</v>
      </c>
      <c r="B31" s="56"/>
      <c r="C31" s="67" t="s">
        <v>345</v>
      </c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9"/>
      <c r="AC31" s="61" t="s">
        <v>344</v>
      </c>
      <c r="AD31" s="62"/>
      <c r="AE31" s="62"/>
      <c r="AF31" s="63"/>
      <c r="AG31" s="17"/>
      <c r="AH31" s="17"/>
      <c r="AI31" s="17"/>
      <c r="AJ31" s="17"/>
      <c r="AK31" s="17"/>
      <c r="AL31" s="17"/>
      <c r="AM31" s="18">
        <f t="shared" ref="AM31:AM37" si="8">AG31+AI31+AK31</f>
        <v>0</v>
      </c>
      <c r="AN31" s="18">
        <f t="shared" si="1"/>
        <v>0</v>
      </c>
    </row>
    <row r="32" spans="1:40" ht="21" customHeight="1" x14ac:dyDescent="0.25">
      <c r="A32" s="55" t="s">
        <v>172</v>
      </c>
      <c r="B32" s="56"/>
      <c r="C32" s="67" t="s">
        <v>343</v>
      </c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68"/>
      <c r="Y32" s="68"/>
      <c r="Z32" s="68"/>
      <c r="AA32" s="68"/>
      <c r="AB32" s="69"/>
      <c r="AC32" s="61" t="s">
        <v>342</v>
      </c>
      <c r="AD32" s="62"/>
      <c r="AE32" s="62"/>
      <c r="AF32" s="63"/>
      <c r="AG32" s="17">
        <v>10000000</v>
      </c>
      <c r="AH32" s="17">
        <v>10000000</v>
      </c>
      <c r="AI32" s="17"/>
      <c r="AJ32" s="17"/>
      <c r="AK32" s="17"/>
      <c r="AL32" s="17"/>
      <c r="AM32" s="18">
        <f t="shared" si="8"/>
        <v>10000000</v>
      </c>
      <c r="AN32" s="18">
        <f t="shared" si="1"/>
        <v>10000000</v>
      </c>
    </row>
    <row r="33" spans="1:40" ht="21" customHeight="1" x14ac:dyDescent="0.25">
      <c r="A33" s="55" t="s">
        <v>169</v>
      </c>
      <c r="B33" s="56"/>
      <c r="C33" s="67" t="s">
        <v>341</v>
      </c>
      <c r="D33" s="68"/>
      <c r="E33" s="68"/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8"/>
      <c r="Q33" s="68"/>
      <c r="R33" s="68"/>
      <c r="S33" s="68"/>
      <c r="T33" s="68"/>
      <c r="U33" s="68"/>
      <c r="V33" s="68"/>
      <c r="W33" s="68"/>
      <c r="X33" s="68"/>
      <c r="Y33" s="68"/>
      <c r="Z33" s="68"/>
      <c r="AA33" s="68"/>
      <c r="AB33" s="69"/>
      <c r="AC33" s="61" t="s">
        <v>340</v>
      </c>
      <c r="AD33" s="62"/>
      <c r="AE33" s="62"/>
      <c r="AF33" s="63"/>
      <c r="AG33" s="17">
        <v>80000000</v>
      </c>
      <c r="AH33" s="17">
        <v>80000000</v>
      </c>
      <c r="AI33" s="17"/>
      <c r="AJ33" s="17"/>
      <c r="AK33" s="17"/>
      <c r="AL33" s="17"/>
      <c r="AM33" s="18">
        <f t="shared" si="8"/>
        <v>80000000</v>
      </c>
      <c r="AN33" s="18">
        <f t="shared" si="1"/>
        <v>80000000</v>
      </c>
    </row>
    <row r="34" spans="1:40" ht="21" customHeight="1" x14ac:dyDescent="0.25">
      <c r="A34" s="55" t="s">
        <v>166</v>
      </c>
      <c r="B34" s="56"/>
      <c r="C34" s="67" t="s">
        <v>339</v>
      </c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9"/>
      <c r="AC34" s="61" t="s">
        <v>338</v>
      </c>
      <c r="AD34" s="62"/>
      <c r="AE34" s="62"/>
      <c r="AF34" s="63"/>
      <c r="AG34" s="17"/>
      <c r="AH34" s="17"/>
      <c r="AI34" s="17"/>
      <c r="AJ34" s="17"/>
      <c r="AK34" s="17"/>
      <c r="AL34" s="17"/>
      <c r="AM34" s="18">
        <f t="shared" si="8"/>
        <v>0</v>
      </c>
      <c r="AN34" s="18">
        <f t="shared" si="1"/>
        <v>0</v>
      </c>
    </row>
    <row r="35" spans="1:40" ht="21" customHeight="1" x14ac:dyDescent="0.25">
      <c r="A35" s="55" t="s">
        <v>163</v>
      </c>
      <c r="B35" s="56"/>
      <c r="C35" s="67" t="s">
        <v>337</v>
      </c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9"/>
      <c r="AC35" s="61" t="s">
        <v>336</v>
      </c>
      <c r="AD35" s="62"/>
      <c r="AE35" s="62"/>
      <c r="AF35" s="63"/>
      <c r="AG35" s="17"/>
      <c r="AH35" s="17"/>
      <c r="AI35" s="17"/>
      <c r="AJ35" s="17"/>
      <c r="AK35" s="17"/>
      <c r="AL35" s="17"/>
      <c r="AM35" s="18">
        <f t="shared" si="8"/>
        <v>0</v>
      </c>
      <c r="AN35" s="18">
        <f t="shared" si="1"/>
        <v>0</v>
      </c>
    </row>
    <row r="36" spans="1:40" ht="21" customHeight="1" x14ac:dyDescent="0.25">
      <c r="A36" s="55" t="s">
        <v>160</v>
      </c>
      <c r="B36" s="56"/>
      <c r="C36" s="67" t="s">
        <v>335</v>
      </c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  <c r="AB36" s="69"/>
      <c r="AC36" s="61" t="s">
        <v>334</v>
      </c>
      <c r="AD36" s="62"/>
      <c r="AE36" s="62"/>
      <c r="AF36" s="63"/>
      <c r="AG36" s="17">
        <v>14000000</v>
      </c>
      <c r="AH36" s="17"/>
      <c r="AI36" s="17"/>
      <c r="AJ36" s="17"/>
      <c r="AK36" s="17"/>
      <c r="AL36" s="17"/>
      <c r="AM36" s="18">
        <f t="shared" si="8"/>
        <v>14000000</v>
      </c>
      <c r="AN36" s="18">
        <f t="shared" si="1"/>
        <v>0</v>
      </c>
    </row>
    <row r="37" spans="1:40" ht="21" customHeight="1" x14ac:dyDescent="0.25">
      <c r="A37" s="60" t="s">
        <v>157</v>
      </c>
      <c r="B37" s="60"/>
      <c r="C37" s="81" t="s">
        <v>333</v>
      </c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42" t="s">
        <v>332</v>
      </c>
      <c r="AD37" s="42"/>
      <c r="AE37" s="42"/>
      <c r="AF37" s="42"/>
      <c r="AG37" s="17"/>
      <c r="AH37" s="17"/>
      <c r="AI37" s="17"/>
      <c r="AJ37" s="17"/>
      <c r="AK37" s="17"/>
      <c r="AL37" s="17"/>
      <c r="AM37" s="18">
        <f t="shared" si="8"/>
        <v>0</v>
      </c>
      <c r="AN37" s="18">
        <f t="shared" si="1"/>
        <v>0</v>
      </c>
    </row>
    <row r="38" spans="1:40" s="28" customFormat="1" ht="21" customHeight="1" x14ac:dyDescent="0.25">
      <c r="A38" s="79">
        <v>31</v>
      </c>
      <c r="B38" s="79"/>
      <c r="C38" s="80" t="s">
        <v>396</v>
      </c>
      <c r="D38" s="80"/>
      <c r="E38" s="80"/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  <c r="AA38" s="80"/>
      <c r="AB38" s="80"/>
      <c r="AC38" s="45" t="s">
        <v>331</v>
      </c>
      <c r="AD38" s="45"/>
      <c r="AE38" s="45"/>
      <c r="AF38" s="45"/>
      <c r="AG38" s="26">
        <f>SUM(AG33:AG37)</f>
        <v>94000000</v>
      </c>
      <c r="AH38" s="26">
        <f t="shared" ref="AH38:AM38" si="9">SUM(AH33:AH37)</f>
        <v>80000000</v>
      </c>
      <c r="AI38" s="26">
        <f t="shared" si="9"/>
        <v>0</v>
      </c>
      <c r="AJ38" s="26">
        <f t="shared" si="9"/>
        <v>0</v>
      </c>
      <c r="AK38" s="26">
        <f t="shared" si="9"/>
        <v>0</v>
      </c>
      <c r="AL38" s="26">
        <f t="shared" si="9"/>
        <v>0</v>
      </c>
      <c r="AM38" s="27">
        <f t="shared" si="9"/>
        <v>94000000</v>
      </c>
      <c r="AN38" s="27">
        <f t="shared" si="1"/>
        <v>80000000</v>
      </c>
    </row>
    <row r="39" spans="1:40" ht="21" customHeight="1" x14ac:dyDescent="0.25">
      <c r="A39" s="60" t="s">
        <v>151</v>
      </c>
      <c r="B39" s="60"/>
      <c r="C39" s="81" t="s">
        <v>330</v>
      </c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  <c r="Y39" s="81"/>
      <c r="Z39" s="81"/>
      <c r="AA39" s="81"/>
      <c r="AB39" s="81"/>
      <c r="AC39" s="42" t="s">
        <v>329</v>
      </c>
      <c r="AD39" s="42"/>
      <c r="AE39" s="42"/>
      <c r="AF39" s="42"/>
      <c r="AG39" s="17">
        <v>1000000</v>
      </c>
      <c r="AH39" s="17">
        <v>1000000</v>
      </c>
      <c r="AI39" s="17"/>
      <c r="AJ39" s="17"/>
      <c r="AK39" s="17"/>
      <c r="AL39" s="17">
        <v>5000</v>
      </c>
      <c r="AM39" s="18">
        <f>AG39+AI39+AK39</f>
        <v>1000000</v>
      </c>
      <c r="AN39" s="18">
        <f t="shared" si="1"/>
        <v>1005000</v>
      </c>
    </row>
    <row r="40" spans="1:40" s="28" customFormat="1" ht="21" customHeight="1" x14ac:dyDescent="0.25">
      <c r="A40" s="46" t="s">
        <v>148</v>
      </c>
      <c r="B40" s="47"/>
      <c r="C40" s="64" t="s">
        <v>397</v>
      </c>
      <c r="D40" s="65"/>
      <c r="E40" s="65"/>
      <c r="F40" s="65"/>
      <c r="G40" s="65"/>
      <c r="H40" s="65"/>
      <c r="I40" s="65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6"/>
      <c r="AC40" s="51" t="s">
        <v>328</v>
      </c>
      <c r="AD40" s="52"/>
      <c r="AE40" s="52"/>
      <c r="AF40" s="53"/>
      <c r="AG40" s="24">
        <f>SUM(AG29+AG30+AG31+AG32+AG38+AG39)</f>
        <v>105000000</v>
      </c>
      <c r="AH40" s="24">
        <f t="shared" ref="AH40:AM40" si="10">SUM(AH29+AH30+AH31+AH32+AH38+AH39)</f>
        <v>91000000</v>
      </c>
      <c r="AI40" s="24">
        <f t="shared" si="10"/>
        <v>0</v>
      </c>
      <c r="AJ40" s="24">
        <f t="shared" si="10"/>
        <v>0</v>
      </c>
      <c r="AK40" s="24">
        <f t="shared" si="10"/>
        <v>0</v>
      </c>
      <c r="AL40" s="24">
        <f t="shared" si="10"/>
        <v>5000</v>
      </c>
      <c r="AM40" s="25">
        <f t="shared" si="10"/>
        <v>105000000</v>
      </c>
      <c r="AN40" s="27">
        <f t="shared" si="1"/>
        <v>91005000</v>
      </c>
    </row>
    <row r="41" spans="1:40" ht="21" customHeight="1" x14ac:dyDescent="0.25">
      <c r="A41" s="55" t="s">
        <v>145</v>
      </c>
      <c r="B41" s="56"/>
      <c r="C41" s="57" t="s">
        <v>327</v>
      </c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9"/>
      <c r="AC41" s="61" t="s">
        <v>326</v>
      </c>
      <c r="AD41" s="62"/>
      <c r="AE41" s="62"/>
      <c r="AF41" s="63"/>
      <c r="AG41" s="17"/>
      <c r="AH41" s="17">
        <v>11811</v>
      </c>
      <c r="AI41" s="17"/>
      <c r="AJ41" s="17"/>
      <c r="AK41" s="17"/>
      <c r="AL41" s="17"/>
      <c r="AM41" s="18">
        <f>AG41+AI41+AK41</f>
        <v>0</v>
      </c>
      <c r="AN41" s="18">
        <f t="shared" si="1"/>
        <v>11811</v>
      </c>
    </row>
    <row r="42" spans="1:40" ht="21" customHeight="1" x14ac:dyDescent="0.25">
      <c r="A42" s="55" t="s">
        <v>142</v>
      </c>
      <c r="B42" s="56"/>
      <c r="C42" s="57" t="s">
        <v>325</v>
      </c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9"/>
      <c r="AC42" s="61" t="s">
        <v>324</v>
      </c>
      <c r="AD42" s="62"/>
      <c r="AE42" s="62"/>
      <c r="AF42" s="63"/>
      <c r="AG42" s="17">
        <v>6350000</v>
      </c>
      <c r="AH42" s="17">
        <v>6350000</v>
      </c>
      <c r="AI42" s="17"/>
      <c r="AJ42" s="17"/>
      <c r="AK42" s="17"/>
      <c r="AL42" s="17">
        <v>20000</v>
      </c>
      <c r="AM42" s="18">
        <f t="shared" ref="AM42:AM49" si="11">AG42+AI42+AK42</f>
        <v>6350000</v>
      </c>
      <c r="AN42" s="18">
        <f t="shared" si="1"/>
        <v>6370000</v>
      </c>
    </row>
    <row r="43" spans="1:40" ht="21" customHeight="1" x14ac:dyDescent="0.25">
      <c r="A43" s="55" t="s">
        <v>139</v>
      </c>
      <c r="B43" s="56"/>
      <c r="C43" s="57" t="s">
        <v>323</v>
      </c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9"/>
      <c r="AC43" s="61" t="s">
        <v>322</v>
      </c>
      <c r="AD43" s="62"/>
      <c r="AE43" s="62"/>
      <c r="AF43" s="63"/>
      <c r="AG43" s="17">
        <v>5150000</v>
      </c>
      <c r="AH43" s="17">
        <v>5150000</v>
      </c>
      <c r="AI43" s="17"/>
      <c r="AJ43" s="17"/>
      <c r="AK43" s="17">
        <v>1219200</v>
      </c>
      <c r="AL43" s="17">
        <v>1219200</v>
      </c>
      <c r="AM43" s="18">
        <f t="shared" si="11"/>
        <v>6369200</v>
      </c>
      <c r="AN43" s="18">
        <f t="shared" si="1"/>
        <v>6369200</v>
      </c>
    </row>
    <row r="44" spans="1:40" ht="21" customHeight="1" x14ac:dyDescent="0.25">
      <c r="A44" s="55" t="s">
        <v>136</v>
      </c>
      <c r="B44" s="56"/>
      <c r="C44" s="57" t="s">
        <v>321</v>
      </c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9"/>
      <c r="AC44" s="61" t="s">
        <v>320</v>
      </c>
      <c r="AD44" s="62"/>
      <c r="AE44" s="62"/>
      <c r="AF44" s="63"/>
      <c r="AG44" s="17"/>
      <c r="AH44" s="17"/>
      <c r="AI44" s="17"/>
      <c r="AJ44" s="17"/>
      <c r="AK44" s="17"/>
      <c r="AL44" s="17"/>
      <c r="AM44" s="18">
        <f t="shared" si="11"/>
        <v>0</v>
      </c>
      <c r="AN44" s="18">
        <f t="shared" si="1"/>
        <v>0</v>
      </c>
    </row>
    <row r="45" spans="1:40" ht="21" customHeight="1" x14ac:dyDescent="0.25">
      <c r="A45" s="55" t="s">
        <v>133</v>
      </c>
      <c r="B45" s="56"/>
      <c r="C45" s="57" t="s">
        <v>319</v>
      </c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9"/>
      <c r="AC45" s="61" t="s">
        <v>318</v>
      </c>
      <c r="AD45" s="62"/>
      <c r="AE45" s="62"/>
      <c r="AF45" s="63"/>
      <c r="AG45" s="17">
        <v>3200000</v>
      </c>
      <c r="AH45" s="17">
        <v>3200000</v>
      </c>
      <c r="AI45" s="17">
        <v>59765000</v>
      </c>
      <c r="AJ45" s="17">
        <v>59765000</v>
      </c>
      <c r="AK45" s="17"/>
      <c r="AL45" s="17"/>
      <c r="AM45" s="18">
        <f t="shared" si="11"/>
        <v>62965000</v>
      </c>
      <c r="AN45" s="18">
        <f t="shared" si="1"/>
        <v>62965000</v>
      </c>
    </row>
    <row r="46" spans="1:40" ht="21" customHeight="1" x14ac:dyDescent="0.25">
      <c r="A46" s="55" t="s">
        <v>130</v>
      </c>
      <c r="B46" s="56"/>
      <c r="C46" s="57" t="s">
        <v>317</v>
      </c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9"/>
      <c r="AC46" s="61" t="s">
        <v>316</v>
      </c>
      <c r="AD46" s="62"/>
      <c r="AE46" s="62"/>
      <c r="AF46" s="63"/>
      <c r="AG46" s="17">
        <v>3919000</v>
      </c>
      <c r="AH46" s="17">
        <v>3922189</v>
      </c>
      <c r="AI46" s="17"/>
      <c r="AJ46" s="17"/>
      <c r="AK46" s="17"/>
      <c r="AL46" s="17"/>
      <c r="AM46" s="18">
        <f t="shared" si="11"/>
        <v>3919000</v>
      </c>
      <c r="AN46" s="18">
        <f t="shared" si="1"/>
        <v>3922189</v>
      </c>
    </row>
    <row r="47" spans="1:40" ht="21" customHeight="1" x14ac:dyDescent="0.25">
      <c r="A47" s="55" t="s">
        <v>127</v>
      </c>
      <c r="B47" s="56"/>
      <c r="C47" s="57" t="s">
        <v>315</v>
      </c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9"/>
      <c r="AC47" s="61" t="s">
        <v>314</v>
      </c>
      <c r="AD47" s="62"/>
      <c r="AE47" s="62"/>
      <c r="AF47" s="63"/>
      <c r="AG47" s="17"/>
      <c r="AH47" s="17"/>
      <c r="AI47" s="17"/>
      <c r="AJ47" s="17"/>
      <c r="AK47" s="17"/>
      <c r="AL47" s="17"/>
      <c r="AM47" s="18">
        <f t="shared" si="11"/>
        <v>0</v>
      </c>
      <c r="AN47" s="18">
        <f t="shared" si="1"/>
        <v>0</v>
      </c>
    </row>
    <row r="48" spans="1:40" ht="21" customHeight="1" x14ac:dyDescent="0.25">
      <c r="A48" s="60" t="s">
        <v>124</v>
      </c>
      <c r="B48" s="60"/>
      <c r="C48" s="54" t="s">
        <v>313</v>
      </c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42" t="s">
        <v>312</v>
      </c>
      <c r="AD48" s="42"/>
      <c r="AE48" s="42"/>
      <c r="AF48" s="42"/>
      <c r="AG48" s="17"/>
      <c r="AH48" s="17"/>
      <c r="AI48" s="17"/>
      <c r="AJ48" s="17"/>
      <c r="AK48" s="17"/>
      <c r="AL48" s="17"/>
      <c r="AM48" s="18">
        <f t="shared" si="11"/>
        <v>0</v>
      </c>
      <c r="AN48" s="18">
        <f t="shared" si="1"/>
        <v>0</v>
      </c>
    </row>
    <row r="49" spans="1:40" ht="21" customHeight="1" x14ac:dyDescent="0.25">
      <c r="A49" s="60">
        <v>42</v>
      </c>
      <c r="B49" s="60"/>
      <c r="C49" s="54" t="s">
        <v>311</v>
      </c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42" t="s">
        <v>310</v>
      </c>
      <c r="AD49" s="42"/>
      <c r="AE49" s="42"/>
      <c r="AF49" s="42"/>
      <c r="AG49" s="17">
        <v>5000</v>
      </c>
      <c r="AH49" s="17">
        <v>5000</v>
      </c>
      <c r="AI49" s="17"/>
      <c r="AJ49" s="17"/>
      <c r="AK49" s="17"/>
      <c r="AL49" s="17">
        <v>1</v>
      </c>
      <c r="AM49" s="18">
        <f t="shared" si="11"/>
        <v>5000</v>
      </c>
      <c r="AN49" s="18">
        <f t="shared" si="1"/>
        <v>5001</v>
      </c>
    </row>
    <row r="50" spans="1:40" s="28" customFormat="1" ht="21" customHeight="1" x14ac:dyDescent="0.25">
      <c r="A50" s="79">
        <v>43</v>
      </c>
      <c r="B50" s="79"/>
      <c r="C50" s="82" t="s">
        <v>309</v>
      </c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  <c r="Z50" s="82"/>
      <c r="AA50" s="82"/>
      <c r="AB50" s="82"/>
      <c r="AC50" s="45" t="s">
        <v>308</v>
      </c>
      <c r="AD50" s="45"/>
      <c r="AE50" s="45"/>
      <c r="AF50" s="45"/>
      <c r="AG50" s="26">
        <f t="shared" ref="AG50:AM50" si="12">SUM(AG48:AG49)</f>
        <v>5000</v>
      </c>
      <c r="AH50" s="26">
        <f t="shared" si="12"/>
        <v>5000</v>
      </c>
      <c r="AI50" s="26">
        <f t="shared" si="12"/>
        <v>0</v>
      </c>
      <c r="AJ50" s="26">
        <f t="shared" si="12"/>
        <v>0</v>
      </c>
      <c r="AK50" s="26">
        <f t="shared" si="12"/>
        <v>0</v>
      </c>
      <c r="AL50" s="26">
        <f t="shared" si="12"/>
        <v>1</v>
      </c>
      <c r="AM50" s="27">
        <f t="shared" si="12"/>
        <v>5000</v>
      </c>
      <c r="AN50" s="27">
        <f t="shared" si="1"/>
        <v>5001</v>
      </c>
    </row>
    <row r="51" spans="1:40" ht="21" customHeight="1" x14ac:dyDescent="0.25">
      <c r="A51" s="60">
        <v>44</v>
      </c>
      <c r="B51" s="60"/>
      <c r="C51" s="54" t="s">
        <v>307</v>
      </c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42" t="s">
        <v>306</v>
      </c>
      <c r="AD51" s="42"/>
      <c r="AE51" s="42"/>
      <c r="AF51" s="42"/>
      <c r="AG51" s="17"/>
      <c r="AH51" s="17"/>
      <c r="AI51" s="17"/>
      <c r="AJ51" s="17"/>
      <c r="AK51" s="17"/>
      <c r="AL51" s="17"/>
      <c r="AM51" s="18">
        <f>AG51+AI51+AK51</f>
        <v>0</v>
      </c>
      <c r="AN51" s="18">
        <f t="shared" si="1"/>
        <v>0</v>
      </c>
    </row>
    <row r="52" spans="1:40" ht="21" customHeight="1" x14ac:dyDescent="0.25">
      <c r="A52" s="60">
        <v>45</v>
      </c>
      <c r="B52" s="60"/>
      <c r="C52" s="54" t="s">
        <v>305</v>
      </c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42" t="s">
        <v>304</v>
      </c>
      <c r="AD52" s="42"/>
      <c r="AE52" s="42"/>
      <c r="AF52" s="42"/>
      <c r="AG52" s="17"/>
      <c r="AH52" s="17"/>
      <c r="AI52" s="17"/>
      <c r="AJ52" s="17"/>
      <c r="AK52" s="17"/>
      <c r="AL52" s="17"/>
      <c r="AM52" s="18">
        <f>AG52+AI52+AK52</f>
        <v>0</v>
      </c>
      <c r="AN52" s="18">
        <f t="shared" si="1"/>
        <v>0</v>
      </c>
    </row>
    <row r="53" spans="1:40" s="28" customFormat="1" ht="21" customHeight="1" x14ac:dyDescent="0.25">
      <c r="A53" s="79">
        <v>46</v>
      </c>
      <c r="B53" s="79"/>
      <c r="C53" s="82" t="s">
        <v>303</v>
      </c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  <c r="Z53" s="82"/>
      <c r="AA53" s="82"/>
      <c r="AB53" s="82"/>
      <c r="AC53" s="45" t="s">
        <v>302</v>
      </c>
      <c r="AD53" s="45"/>
      <c r="AE53" s="45"/>
      <c r="AF53" s="45"/>
      <c r="AG53" s="26">
        <f t="shared" ref="AG53:AM53" si="13">SUM(AG51:AG52)</f>
        <v>0</v>
      </c>
      <c r="AH53" s="26">
        <f t="shared" si="13"/>
        <v>0</v>
      </c>
      <c r="AI53" s="26">
        <f t="shared" si="13"/>
        <v>0</v>
      </c>
      <c r="AJ53" s="26">
        <f t="shared" si="13"/>
        <v>0</v>
      </c>
      <c r="AK53" s="26">
        <f t="shared" si="13"/>
        <v>0</v>
      </c>
      <c r="AL53" s="26">
        <f t="shared" si="13"/>
        <v>0</v>
      </c>
      <c r="AM53" s="27">
        <f t="shared" si="13"/>
        <v>0</v>
      </c>
      <c r="AN53" s="27">
        <f t="shared" si="1"/>
        <v>0</v>
      </c>
    </row>
    <row r="54" spans="1:40" ht="21" customHeight="1" x14ac:dyDescent="0.25">
      <c r="A54" s="60" t="s">
        <v>106</v>
      </c>
      <c r="B54" s="60"/>
      <c r="C54" s="54" t="s">
        <v>301</v>
      </c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42" t="s">
        <v>300</v>
      </c>
      <c r="AD54" s="42"/>
      <c r="AE54" s="42"/>
      <c r="AF54" s="42"/>
      <c r="AG54" s="17"/>
      <c r="AH54" s="17"/>
      <c r="AI54" s="17"/>
      <c r="AJ54" s="17"/>
      <c r="AK54" s="17"/>
      <c r="AL54" s="17"/>
      <c r="AM54" s="18">
        <f>AG54+AI54+AK54</f>
        <v>0</v>
      </c>
      <c r="AN54" s="18">
        <f t="shared" si="1"/>
        <v>0</v>
      </c>
    </row>
    <row r="55" spans="1:40" ht="21" customHeight="1" x14ac:dyDescent="0.25">
      <c r="A55" s="60" t="s">
        <v>103</v>
      </c>
      <c r="B55" s="60"/>
      <c r="C55" s="54" t="s">
        <v>299</v>
      </c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42" t="s">
        <v>298</v>
      </c>
      <c r="AD55" s="42"/>
      <c r="AE55" s="42"/>
      <c r="AF55" s="42"/>
      <c r="AG55" s="17"/>
      <c r="AH55" s="17">
        <v>69507</v>
      </c>
      <c r="AI55" s="17"/>
      <c r="AJ55" s="17"/>
      <c r="AK55" s="17"/>
      <c r="AL55" s="17"/>
      <c r="AM55" s="18">
        <f>AG55+AI55+AK55</f>
        <v>0</v>
      </c>
      <c r="AN55" s="18">
        <f t="shared" si="1"/>
        <v>69507</v>
      </c>
    </row>
    <row r="56" spans="1:40" s="28" customFormat="1" ht="21" customHeight="1" x14ac:dyDescent="0.25">
      <c r="A56" s="108" t="s">
        <v>100</v>
      </c>
      <c r="B56" s="108"/>
      <c r="C56" s="109" t="s">
        <v>392</v>
      </c>
      <c r="D56" s="109"/>
      <c r="E56" s="109"/>
      <c r="F56" s="109"/>
      <c r="G56" s="109"/>
      <c r="H56" s="109"/>
      <c r="I56" s="109"/>
      <c r="J56" s="109"/>
      <c r="K56" s="109"/>
      <c r="L56" s="109"/>
      <c r="M56" s="109"/>
      <c r="N56" s="109"/>
      <c r="O56" s="109"/>
      <c r="P56" s="109"/>
      <c r="Q56" s="109"/>
      <c r="R56" s="109"/>
      <c r="S56" s="109"/>
      <c r="T56" s="109"/>
      <c r="U56" s="109"/>
      <c r="V56" s="109"/>
      <c r="W56" s="109"/>
      <c r="X56" s="109"/>
      <c r="Y56" s="109"/>
      <c r="Z56" s="109"/>
      <c r="AA56" s="109"/>
      <c r="AB56" s="109"/>
      <c r="AC56" s="44" t="s">
        <v>297</v>
      </c>
      <c r="AD56" s="44"/>
      <c r="AE56" s="44"/>
      <c r="AF56" s="44"/>
      <c r="AG56" s="24">
        <f>SUM(AG41++AG42+AG43+AG44+AG45+AG46+AG47+AG50+AG53+AG54+AG55)</f>
        <v>18624000</v>
      </c>
      <c r="AH56" s="24">
        <f t="shared" ref="AH56:AM56" si="14">SUM(AH41++AH42+AH43+AH44+AH45+AH46+AH47+AH50+AH53+AH54+AH55)</f>
        <v>18708507</v>
      </c>
      <c r="AI56" s="24">
        <f t="shared" si="14"/>
        <v>59765000</v>
      </c>
      <c r="AJ56" s="24">
        <f t="shared" si="14"/>
        <v>59765000</v>
      </c>
      <c r="AK56" s="24">
        <f t="shared" si="14"/>
        <v>1219200</v>
      </c>
      <c r="AL56" s="24">
        <f t="shared" si="14"/>
        <v>1239201</v>
      </c>
      <c r="AM56" s="25">
        <f t="shared" si="14"/>
        <v>79608200</v>
      </c>
      <c r="AN56" s="27">
        <f t="shared" si="1"/>
        <v>79712708</v>
      </c>
    </row>
    <row r="57" spans="1:40" ht="21" customHeight="1" x14ac:dyDescent="0.25">
      <c r="A57" s="55" t="s">
        <v>97</v>
      </c>
      <c r="B57" s="56"/>
      <c r="C57" s="57" t="s">
        <v>296</v>
      </c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9"/>
      <c r="AC57" s="61" t="s">
        <v>295</v>
      </c>
      <c r="AD57" s="62"/>
      <c r="AE57" s="62"/>
      <c r="AF57" s="63"/>
      <c r="AG57" s="17"/>
      <c r="AH57" s="17"/>
      <c r="AI57" s="17"/>
      <c r="AJ57" s="17"/>
      <c r="AK57" s="17"/>
      <c r="AL57" s="17"/>
      <c r="AM57" s="18">
        <f>AG57+AI57+AK57</f>
        <v>0</v>
      </c>
      <c r="AN57" s="18">
        <f t="shared" si="1"/>
        <v>0</v>
      </c>
    </row>
    <row r="58" spans="1:40" ht="21" customHeight="1" x14ac:dyDescent="0.25">
      <c r="A58" s="55" t="s">
        <v>94</v>
      </c>
      <c r="B58" s="56"/>
      <c r="C58" s="57" t="s">
        <v>294</v>
      </c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9"/>
      <c r="AC58" s="61" t="s">
        <v>293</v>
      </c>
      <c r="AD58" s="62"/>
      <c r="AE58" s="62"/>
      <c r="AF58" s="63"/>
      <c r="AG58" s="17">
        <v>18611990</v>
      </c>
      <c r="AH58" s="17">
        <v>18611990</v>
      </c>
      <c r="AI58" s="17"/>
      <c r="AJ58" s="17"/>
      <c r="AK58" s="17"/>
      <c r="AL58" s="17"/>
      <c r="AM58" s="18">
        <f t="shared" ref="AM58:AM61" si="15">AG58+AI58+AK58</f>
        <v>18611990</v>
      </c>
      <c r="AN58" s="18">
        <f t="shared" si="1"/>
        <v>18611990</v>
      </c>
    </row>
    <row r="59" spans="1:40" ht="21" customHeight="1" x14ac:dyDescent="0.25">
      <c r="A59" s="55" t="s">
        <v>91</v>
      </c>
      <c r="B59" s="56"/>
      <c r="C59" s="57" t="s">
        <v>292</v>
      </c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9"/>
      <c r="AC59" s="61" t="s">
        <v>291</v>
      </c>
      <c r="AD59" s="62"/>
      <c r="AE59" s="62"/>
      <c r="AF59" s="63"/>
      <c r="AG59" s="17"/>
      <c r="AH59" s="17"/>
      <c r="AI59" s="17"/>
      <c r="AJ59" s="17"/>
      <c r="AK59" s="17"/>
      <c r="AL59" s="17"/>
      <c r="AM59" s="18">
        <f t="shared" si="15"/>
        <v>0</v>
      </c>
      <c r="AN59" s="18">
        <f t="shared" si="1"/>
        <v>0</v>
      </c>
    </row>
    <row r="60" spans="1:40" ht="21" customHeight="1" x14ac:dyDescent="0.25">
      <c r="A60" s="55" t="s">
        <v>88</v>
      </c>
      <c r="B60" s="56"/>
      <c r="C60" s="57" t="s">
        <v>290</v>
      </c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9"/>
      <c r="AC60" s="61" t="s">
        <v>289</v>
      </c>
      <c r="AD60" s="62"/>
      <c r="AE60" s="62"/>
      <c r="AF60" s="63"/>
      <c r="AG60" s="17"/>
      <c r="AH60" s="17"/>
      <c r="AI60" s="17"/>
      <c r="AJ60" s="17"/>
      <c r="AK60" s="17"/>
      <c r="AL60" s="17"/>
      <c r="AM60" s="18">
        <f t="shared" si="15"/>
        <v>0</v>
      </c>
      <c r="AN60" s="18">
        <f t="shared" si="1"/>
        <v>0</v>
      </c>
    </row>
    <row r="61" spans="1:40" ht="21" customHeight="1" x14ac:dyDescent="0.25">
      <c r="A61" s="55" t="s">
        <v>85</v>
      </c>
      <c r="B61" s="56"/>
      <c r="C61" s="57" t="s">
        <v>288</v>
      </c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9"/>
      <c r="AC61" s="61" t="s">
        <v>287</v>
      </c>
      <c r="AD61" s="62"/>
      <c r="AE61" s="62"/>
      <c r="AF61" s="63"/>
      <c r="AG61" s="17"/>
      <c r="AH61" s="17"/>
      <c r="AI61" s="17"/>
      <c r="AJ61" s="17"/>
      <c r="AK61" s="17"/>
      <c r="AL61" s="17"/>
      <c r="AM61" s="18">
        <f t="shared" si="15"/>
        <v>0</v>
      </c>
      <c r="AN61" s="18">
        <f t="shared" si="1"/>
        <v>0</v>
      </c>
    </row>
    <row r="62" spans="1:40" s="28" customFormat="1" ht="21" customHeight="1" x14ac:dyDescent="0.25">
      <c r="A62" s="46" t="s">
        <v>82</v>
      </c>
      <c r="B62" s="47"/>
      <c r="C62" s="64" t="s">
        <v>393</v>
      </c>
      <c r="D62" s="65"/>
      <c r="E62" s="65"/>
      <c r="F62" s="65"/>
      <c r="G62" s="65"/>
      <c r="H62" s="65"/>
      <c r="I62" s="65"/>
      <c r="J62" s="65"/>
      <c r="K62" s="65"/>
      <c r="L62" s="65"/>
      <c r="M62" s="65"/>
      <c r="N62" s="65"/>
      <c r="O62" s="65"/>
      <c r="P62" s="65"/>
      <c r="Q62" s="65"/>
      <c r="R62" s="65"/>
      <c r="S62" s="65"/>
      <c r="T62" s="65"/>
      <c r="U62" s="65"/>
      <c r="V62" s="65"/>
      <c r="W62" s="65"/>
      <c r="X62" s="65"/>
      <c r="Y62" s="65"/>
      <c r="Z62" s="65"/>
      <c r="AA62" s="65"/>
      <c r="AB62" s="66"/>
      <c r="AC62" s="51" t="s">
        <v>286</v>
      </c>
      <c r="AD62" s="52"/>
      <c r="AE62" s="52"/>
      <c r="AF62" s="53"/>
      <c r="AG62" s="24">
        <f>SUM(AG57:AG61)</f>
        <v>18611990</v>
      </c>
      <c r="AH62" s="24">
        <f t="shared" ref="AH62:AM62" si="16">SUM(AH57:AH61)</f>
        <v>18611990</v>
      </c>
      <c r="AI62" s="24">
        <f t="shared" si="16"/>
        <v>0</v>
      </c>
      <c r="AJ62" s="24">
        <f t="shared" si="16"/>
        <v>0</v>
      </c>
      <c r="AK62" s="24">
        <f t="shared" si="16"/>
        <v>0</v>
      </c>
      <c r="AL62" s="24">
        <f t="shared" si="16"/>
        <v>0</v>
      </c>
      <c r="AM62" s="25">
        <f t="shared" si="16"/>
        <v>18611990</v>
      </c>
      <c r="AN62" s="27">
        <f t="shared" si="1"/>
        <v>18611990</v>
      </c>
    </row>
    <row r="63" spans="1:40" ht="21" customHeight="1" x14ac:dyDescent="0.25">
      <c r="A63" s="55" t="s">
        <v>285</v>
      </c>
      <c r="B63" s="56"/>
      <c r="C63" s="57" t="s">
        <v>284</v>
      </c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9"/>
      <c r="AC63" s="61" t="s">
        <v>283</v>
      </c>
      <c r="AD63" s="62"/>
      <c r="AE63" s="62"/>
      <c r="AF63" s="63"/>
      <c r="AG63" s="17"/>
      <c r="AH63" s="17"/>
      <c r="AI63" s="17"/>
      <c r="AJ63" s="17"/>
      <c r="AK63" s="17"/>
      <c r="AL63" s="17"/>
      <c r="AM63" s="18">
        <f>AG63+AI63+AK63</f>
        <v>0</v>
      </c>
      <c r="AN63" s="18">
        <f t="shared" si="1"/>
        <v>0</v>
      </c>
    </row>
    <row r="64" spans="1:40" ht="21" customHeight="1" x14ac:dyDescent="0.25">
      <c r="A64" s="55" t="s">
        <v>282</v>
      </c>
      <c r="B64" s="56"/>
      <c r="C64" s="57" t="s">
        <v>281</v>
      </c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9"/>
      <c r="AC64" s="61" t="s">
        <v>280</v>
      </c>
      <c r="AD64" s="62"/>
      <c r="AE64" s="62"/>
      <c r="AF64" s="63"/>
      <c r="AG64" s="17"/>
      <c r="AH64" s="17"/>
      <c r="AI64" s="17"/>
      <c r="AJ64" s="17"/>
      <c r="AK64" s="17"/>
      <c r="AL64" s="17"/>
      <c r="AM64" s="18">
        <f t="shared" ref="AM64:AM67" si="17">AG64+AI64+AK64</f>
        <v>0</v>
      </c>
      <c r="AN64" s="18">
        <f t="shared" si="1"/>
        <v>0</v>
      </c>
    </row>
    <row r="65" spans="1:40" ht="30" customHeight="1" x14ac:dyDescent="0.25">
      <c r="A65" s="55" t="s">
        <v>279</v>
      </c>
      <c r="B65" s="56"/>
      <c r="C65" s="57" t="s">
        <v>278</v>
      </c>
      <c r="D65" s="58"/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8"/>
      <c r="X65" s="58"/>
      <c r="Y65" s="58"/>
      <c r="Z65" s="58"/>
      <c r="AA65" s="58"/>
      <c r="AB65" s="59"/>
      <c r="AC65" s="61" t="s">
        <v>277</v>
      </c>
      <c r="AD65" s="62"/>
      <c r="AE65" s="62"/>
      <c r="AF65" s="63"/>
      <c r="AG65" s="17"/>
      <c r="AH65" s="17"/>
      <c r="AI65" s="17"/>
      <c r="AJ65" s="17"/>
      <c r="AK65" s="17"/>
      <c r="AL65" s="17"/>
      <c r="AM65" s="18">
        <f t="shared" si="17"/>
        <v>0</v>
      </c>
      <c r="AN65" s="18">
        <f t="shared" si="1"/>
        <v>0</v>
      </c>
    </row>
    <row r="66" spans="1:40" ht="21" customHeight="1" x14ac:dyDescent="0.25">
      <c r="A66" s="55" t="s">
        <v>276</v>
      </c>
      <c r="B66" s="56"/>
      <c r="C66" s="67" t="s">
        <v>275</v>
      </c>
      <c r="D66" s="68"/>
      <c r="E66" s="68"/>
      <c r="F66" s="68"/>
      <c r="G66" s="68"/>
      <c r="H66" s="68"/>
      <c r="I66" s="68"/>
      <c r="J66" s="68"/>
      <c r="K66" s="68"/>
      <c r="L66" s="68"/>
      <c r="M66" s="68"/>
      <c r="N66" s="68"/>
      <c r="O66" s="68"/>
      <c r="P66" s="68"/>
      <c r="Q66" s="68"/>
      <c r="R66" s="68"/>
      <c r="S66" s="68"/>
      <c r="T66" s="68"/>
      <c r="U66" s="68"/>
      <c r="V66" s="68"/>
      <c r="W66" s="68"/>
      <c r="X66" s="68"/>
      <c r="Y66" s="68"/>
      <c r="Z66" s="68"/>
      <c r="AA66" s="68"/>
      <c r="AB66" s="69"/>
      <c r="AC66" s="61" t="s">
        <v>274</v>
      </c>
      <c r="AD66" s="62"/>
      <c r="AE66" s="62"/>
      <c r="AF66" s="63"/>
      <c r="AG66" s="17"/>
      <c r="AH66" s="17"/>
      <c r="AI66" s="17"/>
      <c r="AJ66" s="17"/>
      <c r="AK66" s="17"/>
      <c r="AL66" s="17"/>
      <c r="AM66" s="18">
        <f t="shared" si="17"/>
        <v>0</v>
      </c>
      <c r="AN66" s="18">
        <f t="shared" si="1"/>
        <v>0</v>
      </c>
    </row>
    <row r="67" spans="1:40" ht="21" customHeight="1" x14ac:dyDescent="0.25">
      <c r="A67" s="55" t="s">
        <v>273</v>
      </c>
      <c r="B67" s="56"/>
      <c r="C67" s="57" t="s">
        <v>272</v>
      </c>
      <c r="D67" s="58"/>
      <c r="E67" s="58"/>
      <c r="F67" s="58"/>
      <c r="G67" s="58"/>
      <c r="H67" s="58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8"/>
      <c r="X67" s="58"/>
      <c r="Y67" s="58"/>
      <c r="Z67" s="58"/>
      <c r="AA67" s="58"/>
      <c r="AB67" s="59"/>
      <c r="AC67" s="61" t="s">
        <v>271</v>
      </c>
      <c r="AD67" s="62"/>
      <c r="AE67" s="62"/>
      <c r="AF67" s="63"/>
      <c r="AG67" s="17">
        <v>30000</v>
      </c>
      <c r="AH67" s="17">
        <v>30000</v>
      </c>
      <c r="AI67" s="17">
        <v>4850000</v>
      </c>
      <c r="AJ67" s="17">
        <v>6199981</v>
      </c>
      <c r="AK67" s="17"/>
      <c r="AL67" s="17"/>
      <c r="AM67" s="18">
        <f t="shared" si="17"/>
        <v>4880000</v>
      </c>
      <c r="AN67" s="18">
        <f t="shared" si="1"/>
        <v>6229981</v>
      </c>
    </row>
    <row r="68" spans="1:40" s="28" customFormat="1" ht="21" customHeight="1" x14ac:dyDescent="0.25">
      <c r="A68" s="46" t="s">
        <v>270</v>
      </c>
      <c r="B68" s="47"/>
      <c r="C68" s="64" t="s">
        <v>269</v>
      </c>
      <c r="D68" s="65"/>
      <c r="E68" s="65"/>
      <c r="F68" s="65"/>
      <c r="G68" s="65"/>
      <c r="H68" s="65"/>
      <c r="I68" s="65"/>
      <c r="J68" s="65"/>
      <c r="K68" s="65"/>
      <c r="L68" s="65"/>
      <c r="M68" s="65"/>
      <c r="N68" s="65"/>
      <c r="O68" s="65"/>
      <c r="P68" s="65"/>
      <c r="Q68" s="65"/>
      <c r="R68" s="65"/>
      <c r="S68" s="65"/>
      <c r="T68" s="65"/>
      <c r="U68" s="65"/>
      <c r="V68" s="65"/>
      <c r="W68" s="65"/>
      <c r="X68" s="65"/>
      <c r="Y68" s="65"/>
      <c r="Z68" s="65"/>
      <c r="AA68" s="65"/>
      <c r="AB68" s="66"/>
      <c r="AC68" s="51" t="s">
        <v>268</v>
      </c>
      <c r="AD68" s="52"/>
      <c r="AE68" s="52"/>
      <c r="AF68" s="53"/>
      <c r="AG68" s="24">
        <f>SUM(AG63:AG67)</f>
        <v>30000</v>
      </c>
      <c r="AH68" s="24">
        <f t="shared" ref="AH68:AM68" si="18">SUM(AH63:AH67)</f>
        <v>30000</v>
      </c>
      <c r="AI68" s="24">
        <f t="shared" si="18"/>
        <v>4850000</v>
      </c>
      <c r="AJ68" s="24">
        <f t="shared" si="18"/>
        <v>6199981</v>
      </c>
      <c r="AK68" s="24">
        <f t="shared" si="18"/>
        <v>0</v>
      </c>
      <c r="AL68" s="24">
        <f t="shared" si="18"/>
        <v>0</v>
      </c>
      <c r="AM68" s="25">
        <f t="shared" si="18"/>
        <v>4880000</v>
      </c>
      <c r="AN68" s="27">
        <f t="shared" si="1"/>
        <v>6229981</v>
      </c>
    </row>
    <row r="69" spans="1:40" ht="33" customHeight="1" x14ac:dyDescent="0.25">
      <c r="A69" s="55" t="s">
        <v>267</v>
      </c>
      <c r="B69" s="56"/>
      <c r="C69" s="57" t="s">
        <v>266</v>
      </c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8"/>
      <c r="S69" s="58"/>
      <c r="T69" s="58"/>
      <c r="U69" s="58"/>
      <c r="V69" s="58"/>
      <c r="W69" s="58"/>
      <c r="X69" s="58"/>
      <c r="Y69" s="58"/>
      <c r="Z69" s="58"/>
      <c r="AA69" s="58"/>
      <c r="AB69" s="59"/>
      <c r="AC69" s="61" t="s">
        <v>265</v>
      </c>
      <c r="AD69" s="62"/>
      <c r="AE69" s="62"/>
      <c r="AF69" s="63"/>
      <c r="AG69" s="17"/>
      <c r="AH69" s="17"/>
      <c r="AI69" s="17"/>
      <c r="AJ69" s="17"/>
      <c r="AK69" s="17"/>
      <c r="AL69" s="17"/>
      <c r="AM69" s="18">
        <f>AG69+AI69+AK69</f>
        <v>0</v>
      </c>
      <c r="AN69" s="18">
        <f t="shared" si="1"/>
        <v>0</v>
      </c>
    </row>
    <row r="70" spans="1:40" ht="21" customHeight="1" x14ac:dyDescent="0.25">
      <c r="A70" s="55" t="s">
        <v>264</v>
      </c>
      <c r="B70" s="56"/>
      <c r="C70" s="67" t="s">
        <v>263</v>
      </c>
      <c r="D70" s="68"/>
      <c r="E70" s="68"/>
      <c r="F70" s="68"/>
      <c r="G70" s="68"/>
      <c r="H70" s="68"/>
      <c r="I70" s="68"/>
      <c r="J70" s="68"/>
      <c r="K70" s="68"/>
      <c r="L70" s="68"/>
      <c r="M70" s="68"/>
      <c r="N70" s="68"/>
      <c r="O70" s="68"/>
      <c r="P70" s="68"/>
      <c r="Q70" s="68"/>
      <c r="R70" s="68"/>
      <c r="S70" s="68"/>
      <c r="T70" s="68"/>
      <c r="U70" s="68"/>
      <c r="V70" s="68"/>
      <c r="W70" s="68"/>
      <c r="X70" s="68"/>
      <c r="Y70" s="68"/>
      <c r="Z70" s="68"/>
      <c r="AA70" s="68"/>
      <c r="AB70" s="69"/>
      <c r="AC70" s="61" t="s">
        <v>262</v>
      </c>
      <c r="AD70" s="62"/>
      <c r="AE70" s="62"/>
      <c r="AF70" s="63"/>
      <c r="AG70" s="17"/>
      <c r="AH70" s="17"/>
      <c r="AI70" s="17"/>
      <c r="AJ70" s="17"/>
      <c r="AK70" s="17"/>
      <c r="AL70" s="17"/>
      <c r="AM70" s="18">
        <f t="shared" ref="AM70:AM73" si="19">AG70+AI70+AK70</f>
        <v>0</v>
      </c>
      <c r="AN70" s="18">
        <f t="shared" si="1"/>
        <v>0</v>
      </c>
    </row>
    <row r="71" spans="1:40" ht="32.25" customHeight="1" x14ac:dyDescent="0.25">
      <c r="A71" s="55" t="s">
        <v>261</v>
      </c>
      <c r="B71" s="56"/>
      <c r="C71" s="67" t="s">
        <v>260</v>
      </c>
      <c r="D71" s="68"/>
      <c r="E71" s="68"/>
      <c r="F71" s="68"/>
      <c r="G71" s="68"/>
      <c r="H71" s="68"/>
      <c r="I71" s="68"/>
      <c r="J71" s="68"/>
      <c r="K71" s="68"/>
      <c r="L71" s="68"/>
      <c r="M71" s="68"/>
      <c r="N71" s="68"/>
      <c r="O71" s="68"/>
      <c r="P71" s="68"/>
      <c r="Q71" s="68"/>
      <c r="R71" s="68"/>
      <c r="S71" s="68"/>
      <c r="T71" s="68"/>
      <c r="U71" s="68"/>
      <c r="V71" s="68"/>
      <c r="W71" s="68"/>
      <c r="X71" s="68"/>
      <c r="Y71" s="68"/>
      <c r="Z71" s="68"/>
      <c r="AA71" s="68"/>
      <c r="AB71" s="69"/>
      <c r="AC71" s="61" t="s">
        <v>259</v>
      </c>
      <c r="AD71" s="62"/>
      <c r="AE71" s="62"/>
      <c r="AF71" s="63"/>
      <c r="AG71" s="17"/>
      <c r="AH71" s="17"/>
      <c r="AI71" s="17"/>
      <c r="AJ71" s="17"/>
      <c r="AK71" s="17"/>
      <c r="AL71" s="17"/>
      <c r="AM71" s="18">
        <f t="shared" si="19"/>
        <v>0</v>
      </c>
      <c r="AN71" s="18">
        <f t="shared" si="1"/>
        <v>0</v>
      </c>
    </row>
    <row r="72" spans="1:40" ht="33" customHeight="1" x14ac:dyDescent="0.25">
      <c r="A72" s="55" t="s">
        <v>258</v>
      </c>
      <c r="B72" s="56"/>
      <c r="C72" s="67" t="s">
        <v>257</v>
      </c>
      <c r="D72" s="68"/>
      <c r="E72" s="68"/>
      <c r="F72" s="68"/>
      <c r="G72" s="68"/>
      <c r="H72" s="68"/>
      <c r="I72" s="68"/>
      <c r="J72" s="68"/>
      <c r="K72" s="68"/>
      <c r="L72" s="68"/>
      <c r="M72" s="68"/>
      <c r="N72" s="68"/>
      <c r="O72" s="68"/>
      <c r="P72" s="68"/>
      <c r="Q72" s="68"/>
      <c r="R72" s="68"/>
      <c r="S72" s="68"/>
      <c r="T72" s="68"/>
      <c r="U72" s="68"/>
      <c r="V72" s="68"/>
      <c r="W72" s="68"/>
      <c r="X72" s="68"/>
      <c r="Y72" s="68"/>
      <c r="Z72" s="68"/>
      <c r="AA72" s="68"/>
      <c r="AB72" s="69"/>
      <c r="AC72" s="61" t="s">
        <v>256</v>
      </c>
      <c r="AD72" s="62"/>
      <c r="AE72" s="62"/>
      <c r="AF72" s="63"/>
      <c r="AG72" s="17"/>
      <c r="AH72" s="17"/>
      <c r="AI72" s="17"/>
      <c r="AJ72" s="17"/>
      <c r="AK72" s="17"/>
      <c r="AL72" s="17"/>
      <c r="AM72" s="18">
        <f t="shared" si="19"/>
        <v>0</v>
      </c>
      <c r="AN72" s="18">
        <f t="shared" si="1"/>
        <v>0</v>
      </c>
    </row>
    <row r="73" spans="1:40" ht="21" customHeight="1" x14ac:dyDescent="0.25">
      <c r="A73" s="55" t="s">
        <v>255</v>
      </c>
      <c r="B73" s="56"/>
      <c r="C73" s="57" t="s">
        <v>254</v>
      </c>
      <c r="D73" s="58"/>
      <c r="E73" s="58"/>
      <c r="F73" s="58"/>
      <c r="G73" s="58"/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8"/>
      <c r="X73" s="58"/>
      <c r="Y73" s="58"/>
      <c r="Z73" s="58"/>
      <c r="AA73" s="58"/>
      <c r="AB73" s="59"/>
      <c r="AC73" s="61" t="s">
        <v>253</v>
      </c>
      <c r="AD73" s="62"/>
      <c r="AE73" s="62"/>
      <c r="AF73" s="63"/>
      <c r="AG73" s="17"/>
      <c r="AH73" s="17"/>
      <c r="AI73" s="17"/>
      <c r="AJ73" s="17">
        <v>250000</v>
      </c>
      <c r="AK73" s="17"/>
      <c r="AL73" s="17"/>
      <c r="AM73" s="18">
        <f t="shared" si="19"/>
        <v>0</v>
      </c>
      <c r="AN73" s="18">
        <f t="shared" ref="AN73:AN75" si="20">AH73+AJ73+AL73</f>
        <v>250000</v>
      </c>
    </row>
    <row r="74" spans="1:40" s="28" customFormat="1" ht="21" customHeight="1" x14ac:dyDescent="0.25">
      <c r="A74" s="46" t="s">
        <v>252</v>
      </c>
      <c r="B74" s="47"/>
      <c r="C74" s="64" t="s">
        <v>394</v>
      </c>
      <c r="D74" s="65"/>
      <c r="E74" s="65"/>
      <c r="F74" s="65"/>
      <c r="G74" s="65"/>
      <c r="H74" s="65"/>
      <c r="I74" s="65"/>
      <c r="J74" s="65"/>
      <c r="K74" s="65"/>
      <c r="L74" s="65"/>
      <c r="M74" s="65"/>
      <c r="N74" s="65"/>
      <c r="O74" s="65"/>
      <c r="P74" s="65"/>
      <c r="Q74" s="65"/>
      <c r="R74" s="65"/>
      <c r="S74" s="65"/>
      <c r="T74" s="65"/>
      <c r="U74" s="65"/>
      <c r="V74" s="65"/>
      <c r="W74" s="65"/>
      <c r="X74" s="65"/>
      <c r="Y74" s="65"/>
      <c r="Z74" s="65"/>
      <c r="AA74" s="65"/>
      <c r="AB74" s="66"/>
      <c r="AC74" s="51" t="s">
        <v>251</v>
      </c>
      <c r="AD74" s="52"/>
      <c r="AE74" s="52"/>
      <c r="AF74" s="53"/>
      <c r="AG74" s="24">
        <f>SUM(AG69:AG73)</f>
        <v>0</v>
      </c>
      <c r="AH74" s="24">
        <f t="shared" ref="AH74:AL74" si="21">SUM(AH69:AH73)</f>
        <v>0</v>
      </c>
      <c r="AI74" s="24">
        <f t="shared" si="21"/>
        <v>0</v>
      </c>
      <c r="AJ74" s="24">
        <f t="shared" si="21"/>
        <v>250000</v>
      </c>
      <c r="AK74" s="24">
        <f t="shared" si="21"/>
        <v>0</v>
      </c>
      <c r="AL74" s="24">
        <f t="shared" si="21"/>
        <v>0</v>
      </c>
      <c r="AM74" s="25">
        <f>SUM(AM69:AM73)</f>
        <v>0</v>
      </c>
      <c r="AN74" s="27">
        <f t="shared" si="20"/>
        <v>250000</v>
      </c>
    </row>
    <row r="75" spans="1:40" s="28" customFormat="1" ht="21" customHeight="1" x14ac:dyDescent="0.25">
      <c r="A75" s="46" t="s">
        <v>250</v>
      </c>
      <c r="B75" s="47"/>
      <c r="C75" s="48" t="s">
        <v>249</v>
      </c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50"/>
      <c r="AC75" s="51" t="s">
        <v>248</v>
      </c>
      <c r="AD75" s="52"/>
      <c r="AE75" s="52"/>
      <c r="AF75" s="53"/>
      <c r="AG75" s="24">
        <f>SUM(AG74,AG68,AG62,AG56,AG40,AG26,AG20)</f>
        <v>614238558</v>
      </c>
      <c r="AH75" s="24">
        <f t="shared" ref="AH75:AL75" si="22">SUM(AH74,AH68,AH62,AH56,AH40,AH26,AH20)</f>
        <v>682764223</v>
      </c>
      <c r="AI75" s="24">
        <f t="shared" si="22"/>
        <v>64615000</v>
      </c>
      <c r="AJ75" s="24">
        <f>SUM(AJ74,AJ68,AJ62,AJ56,AJ40,AJ26,AJ20)</f>
        <v>66214981</v>
      </c>
      <c r="AK75" s="24">
        <f t="shared" si="22"/>
        <v>1219200</v>
      </c>
      <c r="AL75" s="24">
        <f t="shared" si="22"/>
        <v>1244201</v>
      </c>
      <c r="AM75" s="25">
        <f>SUM(AM74,AM68,AM62,AM56,AM40,AM26,AM20)</f>
        <v>680072758</v>
      </c>
      <c r="AN75" s="27">
        <f t="shared" si="20"/>
        <v>750223405</v>
      </c>
    </row>
    <row r="76" spans="1:40" s="29" customFormat="1" ht="21" customHeight="1" x14ac:dyDescent="0.25">
      <c r="A76" s="43">
        <v>69</v>
      </c>
      <c r="B76" s="43"/>
      <c r="C76" s="51" t="s">
        <v>415</v>
      </c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2"/>
      <c r="Z76" s="52"/>
      <c r="AA76" s="52"/>
      <c r="AB76" s="53"/>
      <c r="AC76" s="44" t="s">
        <v>416</v>
      </c>
      <c r="AD76" s="44"/>
      <c r="AE76" s="44"/>
      <c r="AF76" s="44"/>
      <c r="AG76" s="27">
        <v>485962773</v>
      </c>
      <c r="AH76" s="27">
        <v>486696182</v>
      </c>
      <c r="AI76" s="27">
        <v>2617729</v>
      </c>
      <c r="AJ76" s="27">
        <v>3093553</v>
      </c>
      <c r="AK76" s="27">
        <v>155273</v>
      </c>
      <c r="AL76" s="27">
        <v>128213</v>
      </c>
      <c r="AM76" s="27">
        <f t="shared" ref="AM76:AN78" si="23">AG76+AI76+AK76</f>
        <v>488735775</v>
      </c>
      <c r="AN76" s="27">
        <f t="shared" si="23"/>
        <v>489917948</v>
      </c>
    </row>
    <row r="77" spans="1:40" s="29" customFormat="1" ht="21" customHeight="1" x14ac:dyDescent="0.25">
      <c r="A77" s="43">
        <v>70</v>
      </c>
      <c r="B77" s="43"/>
      <c r="C77" s="44" t="s">
        <v>399</v>
      </c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27">
        <f t="shared" ref="AG77:AL77" si="24">SUM(AG75:AG76)</f>
        <v>1100201331</v>
      </c>
      <c r="AH77" s="27">
        <f t="shared" si="24"/>
        <v>1169460405</v>
      </c>
      <c r="AI77" s="27">
        <f t="shared" si="24"/>
        <v>67232729</v>
      </c>
      <c r="AJ77" s="27">
        <f t="shared" si="24"/>
        <v>69308534</v>
      </c>
      <c r="AK77" s="27">
        <f t="shared" si="24"/>
        <v>1374473</v>
      </c>
      <c r="AL77" s="27">
        <f t="shared" si="24"/>
        <v>1372414</v>
      </c>
      <c r="AM77" s="27">
        <f t="shared" si="23"/>
        <v>1168808533</v>
      </c>
      <c r="AN77" s="27">
        <f t="shared" si="23"/>
        <v>1240141353</v>
      </c>
    </row>
    <row r="78" spans="1:40" ht="17.25" customHeight="1" x14ac:dyDescent="0.25">
      <c r="A78" s="41">
        <v>71</v>
      </c>
      <c r="B78" s="41"/>
      <c r="C78" s="42" t="s">
        <v>403</v>
      </c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 t="s">
        <v>404</v>
      </c>
      <c r="AD78" s="42"/>
      <c r="AE78" s="42"/>
      <c r="AF78" s="42"/>
      <c r="AG78" s="17"/>
      <c r="AH78" s="17"/>
      <c r="AI78" s="17">
        <v>59757520</v>
      </c>
      <c r="AJ78" s="17">
        <v>64273184</v>
      </c>
      <c r="AK78" s="17">
        <v>91306597</v>
      </c>
      <c r="AL78" s="17">
        <v>91308656</v>
      </c>
      <c r="AM78" s="20">
        <f t="shared" si="23"/>
        <v>151064117</v>
      </c>
      <c r="AN78" s="20">
        <f t="shared" si="23"/>
        <v>155581840</v>
      </c>
    </row>
    <row r="79" spans="1:40" x14ac:dyDescent="0.25">
      <c r="AI79" s="34"/>
      <c r="AJ79" s="34"/>
      <c r="AK79" s="34"/>
      <c r="AL79" s="34"/>
    </row>
  </sheetData>
  <mergeCells count="226">
    <mergeCell ref="AH5:AH6"/>
    <mergeCell ref="AJ5:AJ6"/>
    <mergeCell ref="AL5:AL6"/>
    <mergeCell ref="AN5:AN6"/>
    <mergeCell ref="AI5:AI6"/>
    <mergeCell ref="AK5:AK6"/>
    <mergeCell ref="AM5:AM6"/>
    <mergeCell ref="AG5:AG6"/>
    <mergeCell ref="AK3:AN3"/>
    <mergeCell ref="AG4:AN4"/>
    <mergeCell ref="AC65:AF65"/>
    <mergeCell ref="A70:B70"/>
    <mergeCell ref="C70:AB70"/>
    <mergeCell ref="AC70:AF70"/>
    <mergeCell ref="A66:B66"/>
    <mergeCell ref="C66:AB66"/>
    <mergeCell ref="AC66:AF66"/>
    <mergeCell ref="A67:B67"/>
    <mergeCell ref="C67:AB67"/>
    <mergeCell ref="AC67:AF67"/>
    <mergeCell ref="C69:AB69"/>
    <mergeCell ref="AC69:AF69"/>
    <mergeCell ref="A64:B64"/>
    <mergeCell ref="C64:AB64"/>
    <mergeCell ref="AC64:AF64"/>
    <mergeCell ref="A56:B56"/>
    <mergeCell ref="C56:AB56"/>
    <mergeCell ref="AC56:AF56"/>
    <mergeCell ref="A14:B14"/>
    <mergeCell ref="C14:AB14"/>
    <mergeCell ref="AC14:AF14"/>
    <mergeCell ref="A20:B20"/>
    <mergeCell ref="C20:AB20"/>
    <mergeCell ref="AC20:AF20"/>
    <mergeCell ref="A21:B21"/>
    <mergeCell ref="C21:AB21"/>
    <mergeCell ref="AC21:AF21"/>
    <mergeCell ref="A22:B22"/>
    <mergeCell ref="C22:AB22"/>
    <mergeCell ref="AC22:AF22"/>
    <mergeCell ref="A23:B23"/>
    <mergeCell ref="C23:AB23"/>
    <mergeCell ref="AC23:AF23"/>
    <mergeCell ref="A24:B24"/>
    <mergeCell ref="C24:AB24"/>
    <mergeCell ref="AC24:AF24"/>
    <mergeCell ref="C13:AB13"/>
    <mergeCell ref="AC13:AF13"/>
    <mergeCell ref="C8:AB8"/>
    <mergeCell ref="AC8:AF8"/>
    <mergeCell ref="AC9:AF9"/>
    <mergeCell ref="A11:B11"/>
    <mergeCell ref="C11:AB11"/>
    <mergeCell ref="AC11:AF11"/>
    <mergeCell ref="A12:B12"/>
    <mergeCell ref="A10:B10"/>
    <mergeCell ref="C10:AB10"/>
    <mergeCell ref="AC10:AF10"/>
    <mergeCell ref="A5:B7"/>
    <mergeCell ref="C5:AB7"/>
    <mergeCell ref="AC5:AF7"/>
    <mergeCell ref="AC17:AF17"/>
    <mergeCell ref="A18:B18"/>
    <mergeCell ref="C18:AB18"/>
    <mergeCell ref="AC18:AF18"/>
    <mergeCell ref="A19:B19"/>
    <mergeCell ref="C19:AB19"/>
    <mergeCell ref="AC19:AF19"/>
    <mergeCell ref="A15:B15"/>
    <mergeCell ref="C15:AB15"/>
    <mergeCell ref="AC15:AF15"/>
    <mergeCell ref="A16:B16"/>
    <mergeCell ref="C16:AB16"/>
    <mergeCell ref="AC16:AF16"/>
    <mergeCell ref="A17:B17"/>
    <mergeCell ref="C17:AB17"/>
    <mergeCell ref="A9:B9"/>
    <mergeCell ref="C9:AB9"/>
    <mergeCell ref="C12:AB12"/>
    <mergeCell ref="AC12:AF12"/>
    <mergeCell ref="A8:B8"/>
    <mergeCell ref="A13:B13"/>
    <mergeCell ref="A25:B25"/>
    <mergeCell ref="C25:AB25"/>
    <mergeCell ref="AC25:AF25"/>
    <mergeCell ref="A26:B26"/>
    <mergeCell ref="C26:AB26"/>
    <mergeCell ref="AC26:AF26"/>
    <mergeCell ref="A34:B34"/>
    <mergeCell ref="C34:AB34"/>
    <mergeCell ref="AC34:AF34"/>
    <mergeCell ref="A30:B30"/>
    <mergeCell ref="C30:AB30"/>
    <mergeCell ref="AC30:AF30"/>
    <mergeCell ref="A27:B27"/>
    <mergeCell ref="C27:AB27"/>
    <mergeCell ref="AC27:AF27"/>
    <mergeCell ref="A28:B28"/>
    <mergeCell ref="C28:AB28"/>
    <mergeCell ref="AC28:AF28"/>
    <mergeCell ref="C33:AB33"/>
    <mergeCell ref="AC33:AF33"/>
    <mergeCell ref="A39:B39"/>
    <mergeCell ref="C39:AB39"/>
    <mergeCell ref="AC39:AF39"/>
    <mergeCell ref="A40:B40"/>
    <mergeCell ref="C40:AB40"/>
    <mergeCell ref="AC40:AF40"/>
    <mergeCell ref="A41:B41"/>
    <mergeCell ref="C41:AB41"/>
    <mergeCell ref="AC41:AF41"/>
    <mergeCell ref="A42:B42"/>
    <mergeCell ref="C42:AB42"/>
    <mergeCell ref="AC42:AF42"/>
    <mergeCell ref="AC45:AF45"/>
    <mergeCell ref="A46:B46"/>
    <mergeCell ref="C46:AB46"/>
    <mergeCell ref="AC46:AF46"/>
    <mergeCell ref="A43:B43"/>
    <mergeCell ref="C43:AB43"/>
    <mergeCell ref="AC43:AF43"/>
    <mergeCell ref="A44:B44"/>
    <mergeCell ref="C44:AB44"/>
    <mergeCell ref="AC44:AF44"/>
    <mergeCell ref="C60:AB60"/>
    <mergeCell ref="AC60:AF60"/>
    <mergeCell ref="A54:B54"/>
    <mergeCell ref="C54:AB54"/>
    <mergeCell ref="A47:B47"/>
    <mergeCell ref="C47:AB47"/>
    <mergeCell ref="AC47:AF47"/>
    <mergeCell ref="A48:B48"/>
    <mergeCell ref="C48:AB48"/>
    <mergeCell ref="A51:B51"/>
    <mergeCell ref="A52:B52"/>
    <mergeCell ref="AC51:AF51"/>
    <mergeCell ref="C49:AB49"/>
    <mergeCell ref="AC49:AF49"/>
    <mergeCell ref="A50:B50"/>
    <mergeCell ref="C50:AB50"/>
    <mergeCell ref="AC50:AF50"/>
    <mergeCell ref="A55:B55"/>
    <mergeCell ref="C55:AB55"/>
    <mergeCell ref="AC55:AF55"/>
    <mergeCell ref="AC54:AF54"/>
    <mergeCell ref="A63:B63"/>
    <mergeCell ref="C63:AB63"/>
    <mergeCell ref="AC63:AF63"/>
    <mergeCell ref="A65:B65"/>
    <mergeCell ref="C65:AB65"/>
    <mergeCell ref="A53:B53"/>
    <mergeCell ref="C53:AB53"/>
    <mergeCell ref="AC53:AF53"/>
    <mergeCell ref="A61:B61"/>
    <mergeCell ref="C61:AB61"/>
    <mergeCell ref="A57:B57"/>
    <mergeCell ref="C57:AB57"/>
    <mergeCell ref="AC57:AF57"/>
    <mergeCell ref="A58:B58"/>
    <mergeCell ref="C58:AB58"/>
    <mergeCell ref="AC58:AF58"/>
    <mergeCell ref="AC61:AF61"/>
    <mergeCell ref="A62:B62"/>
    <mergeCell ref="C62:AB62"/>
    <mergeCell ref="AC62:AF62"/>
    <mergeCell ref="A59:B59"/>
    <mergeCell ref="C59:AB59"/>
    <mergeCell ref="AC59:AF59"/>
    <mergeCell ref="A60:B60"/>
    <mergeCell ref="A74:B74"/>
    <mergeCell ref="C74:AB74"/>
    <mergeCell ref="AC74:AF74"/>
    <mergeCell ref="A72:B72"/>
    <mergeCell ref="C72:AB72"/>
    <mergeCell ref="AC72:AF72"/>
    <mergeCell ref="A73:B73"/>
    <mergeCell ref="C73:AB73"/>
    <mergeCell ref="AC73:AF73"/>
    <mergeCell ref="A71:B71"/>
    <mergeCell ref="C71:AB71"/>
    <mergeCell ref="A1:AM1"/>
    <mergeCell ref="A29:B29"/>
    <mergeCell ref="C29:AB29"/>
    <mergeCell ref="AC29:AF29"/>
    <mergeCell ref="A38:B38"/>
    <mergeCell ref="C38:AB38"/>
    <mergeCell ref="AC37:AF37"/>
    <mergeCell ref="A35:B35"/>
    <mergeCell ref="C35:AB35"/>
    <mergeCell ref="A37:B37"/>
    <mergeCell ref="C37:AB37"/>
    <mergeCell ref="A31:B31"/>
    <mergeCell ref="C31:AB31"/>
    <mergeCell ref="AC31:AF31"/>
    <mergeCell ref="A32:B32"/>
    <mergeCell ref="C32:AB32"/>
    <mergeCell ref="AC32:AF32"/>
    <mergeCell ref="AC35:AF35"/>
    <mergeCell ref="A36:B36"/>
    <mergeCell ref="C36:AB36"/>
    <mergeCell ref="AC36:AF36"/>
    <mergeCell ref="A33:B33"/>
    <mergeCell ref="A78:B78"/>
    <mergeCell ref="C78:AB78"/>
    <mergeCell ref="AC78:AF78"/>
    <mergeCell ref="A77:B77"/>
    <mergeCell ref="C77:AF77"/>
    <mergeCell ref="AC38:AF38"/>
    <mergeCell ref="A75:B75"/>
    <mergeCell ref="C75:AB75"/>
    <mergeCell ref="AC75:AF75"/>
    <mergeCell ref="AC48:AF48"/>
    <mergeCell ref="A76:B76"/>
    <mergeCell ref="C76:AB76"/>
    <mergeCell ref="AC76:AF76"/>
    <mergeCell ref="AC52:AF52"/>
    <mergeCell ref="C51:AB51"/>
    <mergeCell ref="C52:AB52"/>
    <mergeCell ref="A45:B45"/>
    <mergeCell ref="C45:AB45"/>
    <mergeCell ref="A49:B49"/>
    <mergeCell ref="AC71:AF71"/>
    <mergeCell ref="A68:B68"/>
    <mergeCell ref="C68:AB68"/>
    <mergeCell ref="AC68:AF68"/>
    <mergeCell ref="A69:B69"/>
  </mergeCells>
  <printOptions horizontalCentered="1"/>
  <pageMargins left="0.39370078740157483" right="0.39370078740157483" top="0.39370078740157483" bottom="0.39370078740157483" header="0.51181102362204722" footer="0.51181102362204722"/>
  <pageSetup paperSize="9" scale="59" fitToHeight="0" orientation="landscape" horizontalDpi="4294967295" verticalDpi="4294967295" r:id="rId1"/>
  <headerFooter alignWithMargins="0"/>
  <rowBreaks count="1" manualBreakCount="1">
    <brk id="40" max="35" man="1"/>
  </rowBreaks>
  <ignoredErrors>
    <ignoredError sqref="A8:B10 A31:B37 A39:B49 A51:B52 A54:B75 B30 A12:B28 B1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09"/>
  <sheetViews>
    <sheetView view="pageBreakPreview" topLeftCell="Q1" zoomScaleNormal="100" zoomScaleSheetLayoutView="100" workbookViewId="0">
      <selection activeCell="AH9" sqref="AH9"/>
    </sheetView>
  </sheetViews>
  <sheetFormatPr defaultColWidth="9.140625" defaultRowHeight="15.75" x14ac:dyDescent="0.25"/>
  <cols>
    <col min="1" max="2" width="2.7109375" style="12" customWidth="1"/>
    <col min="3" max="27" width="2.7109375" style="5" customWidth="1"/>
    <col min="28" max="28" width="18.7109375" style="5" customWidth="1"/>
    <col min="29" max="32" width="2.7109375" style="5" customWidth="1"/>
    <col min="33" max="33" width="18.5703125" style="5" customWidth="1"/>
    <col min="34" max="38" width="18.42578125" style="5" customWidth="1"/>
    <col min="39" max="40" width="18.42578125" style="9" customWidth="1"/>
    <col min="41" max="41" width="6.42578125" style="5" customWidth="1"/>
    <col min="42" max="49" width="2.7109375" style="5" customWidth="1"/>
    <col min="50" max="16384" width="9.140625" style="5"/>
  </cols>
  <sheetData>
    <row r="1" spans="1:40" s="2" customFormat="1" ht="21.75" customHeight="1" x14ac:dyDescent="0.25">
      <c r="A1" s="181" t="s">
        <v>411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181"/>
      <c r="T1" s="181"/>
      <c r="U1" s="181"/>
      <c r="V1" s="181"/>
      <c r="W1" s="181"/>
      <c r="X1" s="181"/>
      <c r="Y1" s="181"/>
      <c r="Z1" s="181"/>
      <c r="AA1" s="181"/>
      <c r="AB1" s="181"/>
      <c r="AC1" s="181"/>
      <c r="AD1" s="181"/>
      <c r="AE1" s="181"/>
      <c r="AF1" s="181"/>
      <c r="AG1" s="181"/>
      <c r="AH1" s="181"/>
      <c r="AI1" s="181"/>
      <c r="AJ1" s="181"/>
      <c r="AK1" s="181"/>
      <c r="AL1" s="181"/>
      <c r="AM1" s="181"/>
      <c r="AN1" s="181"/>
    </row>
    <row r="2" spans="1:40" s="2" customFormat="1" ht="18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</row>
    <row r="3" spans="1:40" s="2" customFormat="1" ht="18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214" t="s">
        <v>420</v>
      </c>
      <c r="AM3" s="215"/>
      <c r="AN3" s="215"/>
    </row>
    <row r="4" spans="1:40" s="2" customFormat="1" ht="18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213" t="s">
        <v>417</v>
      </c>
      <c r="AH4" s="213"/>
      <c r="AI4" s="213"/>
      <c r="AJ4" s="213"/>
      <c r="AK4" s="213"/>
      <c r="AL4" s="213"/>
      <c r="AM4" s="213"/>
      <c r="AN4" s="213"/>
    </row>
    <row r="5" spans="1:40" ht="15.95" customHeight="1" x14ac:dyDescent="0.25">
      <c r="A5" s="186" t="s">
        <v>247</v>
      </c>
      <c r="B5" s="187"/>
      <c r="C5" s="192" t="s">
        <v>246</v>
      </c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  <c r="P5" s="193"/>
      <c r="Q5" s="193"/>
      <c r="R5" s="193"/>
      <c r="S5" s="193"/>
      <c r="T5" s="193"/>
      <c r="U5" s="193"/>
      <c r="V5" s="193"/>
      <c r="W5" s="193"/>
      <c r="X5" s="193"/>
      <c r="Y5" s="193"/>
      <c r="Z5" s="193"/>
      <c r="AA5" s="193"/>
      <c r="AB5" s="194"/>
      <c r="AC5" s="201" t="s">
        <v>245</v>
      </c>
      <c r="AD5" s="202"/>
      <c r="AE5" s="202"/>
      <c r="AF5" s="203"/>
      <c r="AG5" s="110" t="s">
        <v>405</v>
      </c>
      <c r="AH5" s="110" t="s">
        <v>405</v>
      </c>
      <c r="AI5" s="110" t="s">
        <v>406</v>
      </c>
      <c r="AJ5" s="110" t="s">
        <v>406</v>
      </c>
      <c r="AK5" s="110" t="s">
        <v>400</v>
      </c>
      <c r="AL5" s="110" t="s">
        <v>400</v>
      </c>
      <c r="AM5" s="185" t="s">
        <v>395</v>
      </c>
      <c r="AN5" s="185" t="s">
        <v>395</v>
      </c>
    </row>
    <row r="6" spans="1:40" ht="26.25" customHeight="1" x14ac:dyDescent="0.25">
      <c r="A6" s="188"/>
      <c r="B6" s="189"/>
      <c r="C6" s="195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  <c r="O6" s="196"/>
      <c r="P6" s="196"/>
      <c r="Q6" s="196"/>
      <c r="R6" s="196"/>
      <c r="S6" s="196"/>
      <c r="T6" s="196"/>
      <c r="U6" s="196"/>
      <c r="V6" s="196"/>
      <c r="W6" s="196"/>
      <c r="X6" s="196"/>
      <c r="Y6" s="196"/>
      <c r="Z6" s="196"/>
      <c r="AA6" s="196"/>
      <c r="AB6" s="197"/>
      <c r="AC6" s="204"/>
      <c r="AD6" s="205"/>
      <c r="AE6" s="205"/>
      <c r="AF6" s="206"/>
      <c r="AG6" s="111"/>
      <c r="AH6" s="111"/>
      <c r="AI6" s="111"/>
      <c r="AJ6" s="111"/>
      <c r="AK6" s="111"/>
      <c r="AL6" s="111"/>
      <c r="AM6" s="185"/>
      <c r="AN6" s="185"/>
    </row>
    <row r="7" spans="1:40" ht="33" customHeight="1" x14ac:dyDescent="0.25">
      <c r="A7" s="190"/>
      <c r="B7" s="191"/>
      <c r="C7" s="198"/>
      <c r="D7" s="199"/>
      <c r="E7" s="199"/>
      <c r="F7" s="199"/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199"/>
      <c r="W7" s="199"/>
      <c r="X7" s="199"/>
      <c r="Y7" s="199"/>
      <c r="Z7" s="199"/>
      <c r="AA7" s="199"/>
      <c r="AB7" s="200"/>
      <c r="AC7" s="207"/>
      <c r="AD7" s="208"/>
      <c r="AE7" s="208"/>
      <c r="AF7" s="209"/>
      <c r="AG7" s="6" t="s">
        <v>412</v>
      </c>
      <c r="AH7" s="39" t="s">
        <v>414</v>
      </c>
      <c r="AI7" s="6" t="s">
        <v>412</v>
      </c>
      <c r="AJ7" s="39" t="s">
        <v>414</v>
      </c>
      <c r="AK7" s="6" t="s">
        <v>412</v>
      </c>
      <c r="AL7" s="39" t="s">
        <v>414</v>
      </c>
      <c r="AM7" s="4" t="s">
        <v>412</v>
      </c>
      <c r="AN7" s="39" t="s">
        <v>414</v>
      </c>
    </row>
    <row r="8" spans="1:40" ht="21" customHeight="1" x14ac:dyDescent="0.25">
      <c r="A8" s="130" t="s">
        <v>244</v>
      </c>
      <c r="B8" s="131"/>
      <c r="C8" s="182" t="s">
        <v>243</v>
      </c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183"/>
      <c r="P8" s="183"/>
      <c r="Q8" s="183"/>
      <c r="R8" s="183"/>
      <c r="S8" s="183"/>
      <c r="T8" s="183"/>
      <c r="U8" s="183"/>
      <c r="V8" s="183"/>
      <c r="W8" s="183"/>
      <c r="X8" s="183"/>
      <c r="Y8" s="183"/>
      <c r="Z8" s="183"/>
      <c r="AA8" s="183"/>
      <c r="AB8" s="184"/>
      <c r="AC8" s="210" t="s">
        <v>242</v>
      </c>
      <c r="AD8" s="211"/>
      <c r="AE8" s="211"/>
      <c r="AF8" s="212"/>
      <c r="AG8" s="7">
        <v>32102061</v>
      </c>
      <c r="AH8" s="7">
        <v>47532353</v>
      </c>
      <c r="AI8" s="7">
        <v>63503881</v>
      </c>
      <c r="AJ8" s="7">
        <v>66858135</v>
      </c>
      <c r="AK8" s="7">
        <v>58181500</v>
      </c>
      <c r="AL8" s="7">
        <v>57951500</v>
      </c>
      <c r="AM8" s="8">
        <f>AG8+AI8+AK8</f>
        <v>153787442</v>
      </c>
      <c r="AN8" s="8">
        <f>AH8+AJ8+AL8</f>
        <v>172341988</v>
      </c>
    </row>
    <row r="9" spans="1:40" ht="21" customHeight="1" x14ac:dyDescent="0.25">
      <c r="A9" s="130" t="s">
        <v>241</v>
      </c>
      <c r="B9" s="131"/>
      <c r="C9" s="182" t="s">
        <v>240</v>
      </c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183"/>
      <c r="U9" s="183"/>
      <c r="V9" s="183"/>
      <c r="W9" s="183"/>
      <c r="X9" s="183"/>
      <c r="Y9" s="183"/>
      <c r="Z9" s="183"/>
      <c r="AA9" s="183"/>
      <c r="AB9" s="184"/>
      <c r="AC9" s="116" t="s">
        <v>239</v>
      </c>
      <c r="AD9" s="117"/>
      <c r="AE9" s="117"/>
      <c r="AF9" s="118"/>
      <c r="AG9" s="7"/>
      <c r="AH9" s="7"/>
      <c r="AI9" s="7"/>
      <c r="AJ9" s="7"/>
      <c r="AK9" s="7"/>
      <c r="AL9" s="7"/>
      <c r="AM9" s="8">
        <f t="shared" ref="AM9:AM20" si="0">AG9+AI9+AK9</f>
        <v>0</v>
      </c>
      <c r="AN9" s="8">
        <f t="shared" ref="AN9:AN72" si="1">AH9+AJ9+AL9</f>
        <v>0</v>
      </c>
    </row>
    <row r="10" spans="1:40" ht="21" customHeight="1" x14ac:dyDescent="0.25">
      <c r="A10" s="130" t="s">
        <v>238</v>
      </c>
      <c r="B10" s="131"/>
      <c r="C10" s="182" t="s">
        <v>237</v>
      </c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  <c r="U10" s="183"/>
      <c r="V10" s="183"/>
      <c r="W10" s="183"/>
      <c r="X10" s="183"/>
      <c r="Y10" s="183"/>
      <c r="Z10" s="183"/>
      <c r="AA10" s="183"/>
      <c r="AB10" s="184"/>
      <c r="AC10" s="116" t="s">
        <v>236</v>
      </c>
      <c r="AD10" s="117"/>
      <c r="AE10" s="117"/>
      <c r="AF10" s="118"/>
      <c r="AG10" s="7"/>
      <c r="AH10" s="7"/>
      <c r="AI10" s="7"/>
      <c r="AJ10" s="7"/>
      <c r="AK10" s="7"/>
      <c r="AL10" s="7"/>
      <c r="AM10" s="8">
        <f t="shared" si="0"/>
        <v>0</v>
      </c>
      <c r="AN10" s="8">
        <f t="shared" si="1"/>
        <v>0</v>
      </c>
    </row>
    <row r="11" spans="1:40" ht="21" customHeight="1" x14ac:dyDescent="0.25">
      <c r="A11" s="130" t="s">
        <v>235</v>
      </c>
      <c r="B11" s="131"/>
      <c r="C11" s="178" t="s">
        <v>234</v>
      </c>
      <c r="D11" s="179"/>
      <c r="E11" s="179"/>
      <c r="F11" s="179"/>
      <c r="G11" s="179"/>
      <c r="H11" s="179"/>
      <c r="I11" s="179"/>
      <c r="J11" s="179"/>
      <c r="K11" s="179"/>
      <c r="L11" s="179"/>
      <c r="M11" s="179"/>
      <c r="N11" s="179"/>
      <c r="O11" s="179"/>
      <c r="P11" s="179"/>
      <c r="Q11" s="179"/>
      <c r="R11" s="179"/>
      <c r="S11" s="179"/>
      <c r="T11" s="179"/>
      <c r="U11" s="179"/>
      <c r="V11" s="179"/>
      <c r="W11" s="179"/>
      <c r="X11" s="179"/>
      <c r="Y11" s="179"/>
      <c r="Z11" s="179"/>
      <c r="AA11" s="179"/>
      <c r="AB11" s="180"/>
      <c r="AC11" s="116" t="s">
        <v>233</v>
      </c>
      <c r="AD11" s="117"/>
      <c r="AE11" s="117"/>
      <c r="AF11" s="118"/>
      <c r="AG11" s="7"/>
      <c r="AH11" s="7"/>
      <c r="AI11" s="7"/>
      <c r="AJ11" s="7">
        <v>88862</v>
      </c>
      <c r="AK11" s="7">
        <v>3285000</v>
      </c>
      <c r="AL11" s="7">
        <v>3285000</v>
      </c>
      <c r="AM11" s="8">
        <f t="shared" si="0"/>
        <v>3285000</v>
      </c>
      <c r="AN11" s="8">
        <f t="shared" si="1"/>
        <v>3373862</v>
      </c>
    </row>
    <row r="12" spans="1:40" ht="21" customHeight="1" x14ac:dyDescent="0.25">
      <c r="A12" s="130" t="s">
        <v>232</v>
      </c>
      <c r="B12" s="131"/>
      <c r="C12" s="178" t="s">
        <v>231</v>
      </c>
      <c r="D12" s="179"/>
      <c r="E12" s="179"/>
      <c r="F12" s="179"/>
      <c r="G12" s="179"/>
      <c r="H12" s="179"/>
      <c r="I12" s="179"/>
      <c r="J12" s="179"/>
      <c r="K12" s="179"/>
      <c r="L12" s="179"/>
      <c r="M12" s="179"/>
      <c r="N12" s="179"/>
      <c r="O12" s="179"/>
      <c r="P12" s="179"/>
      <c r="Q12" s="179"/>
      <c r="R12" s="179"/>
      <c r="S12" s="179"/>
      <c r="T12" s="179"/>
      <c r="U12" s="179"/>
      <c r="V12" s="179"/>
      <c r="W12" s="179"/>
      <c r="X12" s="179"/>
      <c r="Y12" s="179"/>
      <c r="Z12" s="179"/>
      <c r="AA12" s="179"/>
      <c r="AB12" s="180"/>
      <c r="AC12" s="116" t="s">
        <v>230</v>
      </c>
      <c r="AD12" s="117"/>
      <c r="AE12" s="117"/>
      <c r="AF12" s="118"/>
      <c r="AG12" s="7"/>
      <c r="AH12" s="7"/>
      <c r="AI12" s="7"/>
      <c r="AJ12" s="7"/>
      <c r="AK12" s="7"/>
      <c r="AL12" s="7"/>
      <c r="AM12" s="8">
        <f t="shared" si="0"/>
        <v>0</v>
      </c>
      <c r="AN12" s="8">
        <f t="shared" si="1"/>
        <v>0</v>
      </c>
    </row>
    <row r="13" spans="1:40" ht="21" customHeight="1" x14ac:dyDescent="0.25">
      <c r="A13" s="130" t="s">
        <v>229</v>
      </c>
      <c r="B13" s="131"/>
      <c r="C13" s="178" t="s">
        <v>228</v>
      </c>
      <c r="D13" s="179"/>
      <c r="E13" s="179"/>
      <c r="F13" s="179"/>
      <c r="G13" s="179"/>
      <c r="H13" s="179"/>
      <c r="I13" s="179"/>
      <c r="J13" s="179"/>
      <c r="K13" s="179"/>
      <c r="L13" s="179"/>
      <c r="M13" s="179"/>
      <c r="N13" s="179"/>
      <c r="O13" s="179"/>
      <c r="P13" s="179"/>
      <c r="Q13" s="179"/>
      <c r="R13" s="179"/>
      <c r="S13" s="179"/>
      <c r="T13" s="179"/>
      <c r="U13" s="179"/>
      <c r="V13" s="179"/>
      <c r="W13" s="179"/>
      <c r="X13" s="179"/>
      <c r="Y13" s="179"/>
      <c r="Z13" s="179"/>
      <c r="AA13" s="179"/>
      <c r="AB13" s="180"/>
      <c r="AC13" s="116" t="s">
        <v>227</v>
      </c>
      <c r="AD13" s="117"/>
      <c r="AE13" s="117"/>
      <c r="AF13" s="118"/>
      <c r="AG13" s="7"/>
      <c r="AH13" s="7"/>
      <c r="AI13" s="7"/>
      <c r="AJ13" s="7"/>
      <c r="AK13" s="7"/>
      <c r="AL13" s="7"/>
      <c r="AM13" s="8">
        <f t="shared" si="0"/>
        <v>0</v>
      </c>
      <c r="AN13" s="8">
        <f t="shared" si="1"/>
        <v>0</v>
      </c>
    </row>
    <row r="14" spans="1:40" ht="21" customHeight="1" x14ac:dyDescent="0.25">
      <c r="A14" s="130" t="s">
        <v>226</v>
      </c>
      <c r="B14" s="131"/>
      <c r="C14" s="178" t="s">
        <v>225</v>
      </c>
      <c r="D14" s="179"/>
      <c r="E14" s="179"/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179"/>
      <c r="Q14" s="179"/>
      <c r="R14" s="179"/>
      <c r="S14" s="179"/>
      <c r="T14" s="179"/>
      <c r="U14" s="179"/>
      <c r="V14" s="179"/>
      <c r="W14" s="179"/>
      <c r="X14" s="179"/>
      <c r="Y14" s="179"/>
      <c r="Z14" s="179"/>
      <c r="AA14" s="179"/>
      <c r="AB14" s="180"/>
      <c r="AC14" s="116" t="s">
        <v>224</v>
      </c>
      <c r="AD14" s="117"/>
      <c r="AE14" s="117"/>
      <c r="AF14" s="118"/>
      <c r="AG14" s="7"/>
      <c r="AH14" s="7"/>
      <c r="AI14" s="7"/>
      <c r="AJ14" s="7"/>
      <c r="AK14" s="7">
        <v>2415119</v>
      </c>
      <c r="AL14" s="7">
        <v>2415119</v>
      </c>
      <c r="AM14" s="8">
        <f t="shared" si="0"/>
        <v>2415119</v>
      </c>
      <c r="AN14" s="8">
        <f t="shared" si="1"/>
        <v>2415119</v>
      </c>
    </row>
    <row r="15" spans="1:40" ht="21" customHeight="1" x14ac:dyDescent="0.25">
      <c r="A15" s="130" t="s">
        <v>223</v>
      </c>
      <c r="B15" s="131"/>
      <c r="C15" s="178" t="s">
        <v>222</v>
      </c>
      <c r="D15" s="179"/>
      <c r="E15" s="179"/>
      <c r="F15" s="179"/>
      <c r="G15" s="179"/>
      <c r="H15" s="179"/>
      <c r="I15" s="179"/>
      <c r="J15" s="179"/>
      <c r="K15" s="179"/>
      <c r="L15" s="179"/>
      <c r="M15" s="179"/>
      <c r="N15" s="179"/>
      <c r="O15" s="179"/>
      <c r="P15" s="179"/>
      <c r="Q15" s="179"/>
      <c r="R15" s="179"/>
      <c r="S15" s="179"/>
      <c r="T15" s="179"/>
      <c r="U15" s="179"/>
      <c r="V15" s="179"/>
      <c r="W15" s="179"/>
      <c r="X15" s="179"/>
      <c r="Y15" s="179"/>
      <c r="Z15" s="179"/>
      <c r="AA15" s="179"/>
      <c r="AB15" s="180"/>
      <c r="AC15" s="116" t="s">
        <v>221</v>
      </c>
      <c r="AD15" s="117"/>
      <c r="AE15" s="117"/>
      <c r="AF15" s="118"/>
      <c r="AG15" s="7"/>
      <c r="AH15" s="7"/>
      <c r="AI15" s="7"/>
      <c r="AJ15" s="7"/>
      <c r="AK15" s="7"/>
      <c r="AL15" s="7"/>
      <c r="AM15" s="8">
        <f t="shared" si="0"/>
        <v>0</v>
      </c>
      <c r="AN15" s="8">
        <f t="shared" si="1"/>
        <v>0</v>
      </c>
    </row>
    <row r="16" spans="1:40" ht="21" customHeight="1" x14ac:dyDescent="0.25">
      <c r="A16" s="130" t="s">
        <v>220</v>
      </c>
      <c r="B16" s="131"/>
      <c r="C16" s="160" t="s">
        <v>219</v>
      </c>
      <c r="D16" s="161"/>
      <c r="E16" s="161"/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61"/>
      <c r="Y16" s="161"/>
      <c r="Z16" s="161"/>
      <c r="AA16" s="161"/>
      <c r="AB16" s="162"/>
      <c r="AC16" s="116" t="s">
        <v>218</v>
      </c>
      <c r="AD16" s="117"/>
      <c r="AE16" s="117"/>
      <c r="AF16" s="118"/>
      <c r="AG16" s="7">
        <v>245400</v>
      </c>
      <c r="AH16" s="7">
        <v>272190</v>
      </c>
      <c r="AI16" s="7">
        <v>360000</v>
      </c>
      <c r="AJ16" s="7">
        <v>360000</v>
      </c>
      <c r="AK16" s="7">
        <v>699000</v>
      </c>
      <c r="AL16" s="7">
        <v>699000</v>
      </c>
      <c r="AM16" s="8">
        <f t="shared" si="0"/>
        <v>1304400</v>
      </c>
      <c r="AN16" s="8">
        <f t="shared" si="1"/>
        <v>1331190</v>
      </c>
    </row>
    <row r="17" spans="1:40" ht="21" customHeight="1" x14ac:dyDescent="0.25">
      <c r="A17" s="130" t="s">
        <v>217</v>
      </c>
      <c r="B17" s="131"/>
      <c r="C17" s="160" t="s">
        <v>216</v>
      </c>
      <c r="D17" s="161"/>
      <c r="E17" s="161"/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  <c r="T17" s="161"/>
      <c r="U17" s="161"/>
      <c r="V17" s="161"/>
      <c r="W17" s="161"/>
      <c r="X17" s="161"/>
      <c r="Y17" s="161"/>
      <c r="Z17" s="161"/>
      <c r="AA17" s="161"/>
      <c r="AB17" s="162"/>
      <c r="AC17" s="116" t="s">
        <v>215</v>
      </c>
      <c r="AD17" s="117"/>
      <c r="AE17" s="117"/>
      <c r="AF17" s="118"/>
      <c r="AG17" s="7">
        <v>117000</v>
      </c>
      <c r="AH17" s="7">
        <v>117000</v>
      </c>
      <c r="AI17" s="7">
        <v>270000</v>
      </c>
      <c r="AJ17" s="7">
        <v>270000</v>
      </c>
      <c r="AK17" s="7">
        <v>192000</v>
      </c>
      <c r="AL17" s="7">
        <v>192000</v>
      </c>
      <c r="AM17" s="8">
        <f t="shared" si="0"/>
        <v>579000</v>
      </c>
      <c r="AN17" s="8">
        <f t="shared" si="1"/>
        <v>579000</v>
      </c>
    </row>
    <row r="18" spans="1:40" ht="21" customHeight="1" x14ac:dyDescent="0.25">
      <c r="A18" s="130" t="s">
        <v>214</v>
      </c>
      <c r="B18" s="131"/>
      <c r="C18" s="160" t="s">
        <v>213</v>
      </c>
      <c r="D18" s="161"/>
      <c r="E18" s="161"/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61"/>
      <c r="Y18" s="161"/>
      <c r="Z18" s="161"/>
      <c r="AA18" s="161"/>
      <c r="AB18" s="162"/>
      <c r="AC18" s="116" t="s">
        <v>212</v>
      </c>
      <c r="AD18" s="117"/>
      <c r="AE18" s="117"/>
      <c r="AF18" s="118"/>
      <c r="AG18" s="7"/>
      <c r="AH18" s="7"/>
      <c r="AI18" s="7"/>
      <c r="AJ18" s="7"/>
      <c r="AK18" s="7"/>
      <c r="AL18" s="7"/>
      <c r="AM18" s="8">
        <f t="shared" si="0"/>
        <v>0</v>
      </c>
      <c r="AN18" s="8">
        <f t="shared" si="1"/>
        <v>0</v>
      </c>
    </row>
    <row r="19" spans="1:40" s="2" customFormat="1" ht="21" customHeight="1" x14ac:dyDescent="0.25">
      <c r="A19" s="130" t="s">
        <v>211</v>
      </c>
      <c r="B19" s="131"/>
      <c r="C19" s="160" t="s">
        <v>210</v>
      </c>
      <c r="D19" s="161"/>
      <c r="E19" s="161"/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61"/>
      <c r="Y19" s="161"/>
      <c r="Z19" s="161"/>
      <c r="AA19" s="161"/>
      <c r="AB19" s="162"/>
      <c r="AC19" s="116" t="s">
        <v>209</v>
      </c>
      <c r="AD19" s="117"/>
      <c r="AE19" s="117"/>
      <c r="AF19" s="118"/>
      <c r="AG19" s="7"/>
      <c r="AH19" s="7"/>
      <c r="AI19" s="7"/>
      <c r="AJ19" s="7"/>
      <c r="AK19" s="7"/>
      <c r="AL19" s="7">
        <v>30000</v>
      </c>
      <c r="AM19" s="8">
        <f t="shared" si="0"/>
        <v>0</v>
      </c>
      <c r="AN19" s="8">
        <f t="shared" si="1"/>
        <v>30000</v>
      </c>
    </row>
    <row r="20" spans="1:40" s="2" customFormat="1" ht="21" customHeight="1" x14ac:dyDescent="0.25">
      <c r="A20" s="130" t="s">
        <v>208</v>
      </c>
      <c r="B20" s="131"/>
      <c r="C20" s="160" t="s">
        <v>207</v>
      </c>
      <c r="D20" s="161"/>
      <c r="E20" s="161"/>
      <c r="F20" s="161"/>
      <c r="G20" s="161"/>
      <c r="H20" s="161"/>
      <c r="I20" s="161"/>
      <c r="J20" s="161"/>
      <c r="K20" s="161"/>
      <c r="L20" s="161"/>
      <c r="M20" s="161"/>
      <c r="N20" s="161"/>
      <c r="O20" s="161"/>
      <c r="P20" s="161"/>
      <c r="Q20" s="161"/>
      <c r="R20" s="161"/>
      <c r="S20" s="161"/>
      <c r="T20" s="161"/>
      <c r="U20" s="161"/>
      <c r="V20" s="161"/>
      <c r="W20" s="161"/>
      <c r="X20" s="161"/>
      <c r="Y20" s="161"/>
      <c r="Z20" s="161"/>
      <c r="AA20" s="161"/>
      <c r="AB20" s="162"/>
      <c r="AC20" s="116" t="s">
        <v>206</v>
      </c>
      <c r="AD20" s="117"/>
      <c r="AE20" s="117"/>
      <c r="AF20" s="118"/>
      <c r="AG20" s="7"/>
      <c r="AH20" s="7">
        <v>200000</v>
      </c>
      <c r="AI20" s="7"/>
      <c r="AJ20" s="7">
        <v>700000</v>
      </c>
      <c r="AK20" s="7"/>
      <c r="AL20" s="7">
        <v>200000</v>
      </c>
      <c r="AM20" s="8">
        <f t="shared" si="0"/>
        <v>0</v>
      </c>
      <c r="AN20" s="8">
        <f t="shared" si="1"/>
        <v>1100000</v>
      </c>
    </row>
    <row r="21" spans="1:40" s="33" customFormat="1" ht="21" customHeight="1" x14ac:dyDescent="0.25">
      <c r="A21" s="149" t="s">
        <v>205</v>
      </c>
      <c r="B21" s="150"/>
      <c r="C21" s="175" t="s">
        <v>204</v>
      </c>
      <c r="D21" s="176"/>
      <c r="E21" s="176"/>
      <c r="F21" s="176"/>
      <c r="G21" s="176"/>
      <c r="H21" s="176"/>
      <c r="I21" s="176"/>
      <c r="J21" s="176"/>
      <c r="K21" s="176"/>
      <c r="L21" s="176"/>
      <c r="M21" s="176"/>
      <c r="N21" s="176"/>
      <c r="O21" s="176"/>
      <c r="P21" s="176"/>
      <c r="Q21" s="176"/>
      <c r="R21" s="176"/>
      <c r="S21" s="176"/>
      <c r="T21" s="176"/>
      <c r="U21" s="176"/>
      <c r="V21" s="176"/>
      <c r="W21" s="176"/>
      <c r="X21" s="176"/>
      <c r="Y21" s="176"/>
      <c r="Z21" s="176"/>
      <c r="AA21" s="176"/>
      <c r="AB21" s="177"/>
      <c r="AC21" s="154" t="s">
        <v>203</v>
      </c>
      <c r="AD21" s="155"/>
      <c r="AE21" s="155"/>
      <c r="AF21" s="156"/>
      <c r="AG21" s="32">
        <f t="shared" ref="AG21:AN21" si="2">SUM(AG8:AG20)</f>
        <v>32464461</v>
      </c>
      <c r="AH21" s="32">
        <f t="shared" si="2"/>
        <v>48121543</v>
      </c>
      <c r="AI21" s="32">
        <f t="shared" si="2"/>
        <v>64133881</v>
      </c>
      <c r="AJ21" s="32">
        <f t="shared" si="2"/>
        <v>68276997</v>
      </c>
      <c r="AK21" s="32">
        <f t="shared" si="2"/>
        <v>64772619</v>
      </c>
      <c r="AL21" s="32">
        <f t="shared" si="2"/>
        <v>64772619</v>
      </c>
      <c r="AM21" s="30">
        <f t="shared" si="2"/>
        <v>161370961</v>
      </c>
      <c r="AN21" s="30">
        <f t="shared" si="2"/>
        <v>181171159</v>
      </c>
    </row>
    <row r="22" spans="1:40" ht="21" customHeight="1" x14ac:dyDescent="0.25">
      <c r="A22" s="130" t="s">
        <v>202</v>
      </c>
      <c r="B22" s="131"/>
      <c r="C22" s="160" t="s">
        <v>201</v>
      </c>
      <c r="D22" s="161"/>
      <c r="E22" s="161"/>
      <c r="F22" s="161"/>
      <c r="G22" s="161"/>
      <c r="H22" s="161"/>
      <c r="I22" s="161"/>
      <c r="J22" s="161"/>
      <c r="K22" s="161"/>
      <c r="L22" s="161"/>
      <c r="M22" s="161"/>
      <c r="N22" s="161"/>
      <c r="O22" s="161"/>
      <c r="P22" s="161"/>
      <c r="Q22" s="161"/>
      <c r="R22" s="161"/>
      <c r="S22" s="161"/>
      <c r="T22" s="161"/>
      <c r="U22" s="161"/>
      <c r="V22" s="161"/>
      <c r="W22" s="161"/>
      <c r="X22" s="161"/>
      <c r="Y22" s="161"/>
      <c r="Z22" s="161"/>
      <c r="AA22" s="161"/>
      <c r="AB22" s="162"/>
      <c r="AC22" s="116" t="s">
        <v>200</v>
      </c>
      <c r="AD22" s="117"/>
      <c r="AE22" s="117"/>
      <c r="AF22" s="118"/>
      <c r="AG22" s="7">
        <v>16212255</v>
      </c>
      <c r="AH22" s="7">
        <v>16212255</v>
      </c>
      <c r="AI22" s="7"/>
      <c r="AJ22" s="7"/>
      <c r="AK22" s="7"/>
      <c r="AL22" s="7"/>
      <c r="AM22" s="8">
        <f>AG22+AI22+AK22</f>
        <v>16212255</v>
      </c>
      <c r="AN22" s="8">
        <f t="shared" si="1"/>
        <v>16212255</v>
      </c>
    </row>
    <row r="23" spans="1:40" ht="21" customHeight="1" x14ac:dyDescent="0.25">
      <c r="A23" s="130" t="s">
        <v>199</v>
      </c>
      <c r="B23" s="131"/>
      <c r="C23" s="160" t="s">
        <v>198</v>
      </c>
      <c r="D23" s="161"/>
      <c r="E23" s="161"/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61"/>
      <c r="Y23" s="161"/>
      <c r="Z23" s="161"/>
      <c r="AA23" s="161"/>
      <c r="AB23" s="162"/>
      <c r="AC23" s="116" t="s">
        <v>197</v>
      </c>
      <c r="AD23" s="117"/>
      <c r="AE23" s="117"/>
      <c r="AF23" s="118"/>
      <c r="AG23" s="7"/>
      <c r="AH23" s="7"/>
      <c r="AI23" s="7"/>
      <c r="AJ23" s="7"/>
      <c r="AK23" s="7"/>
      <c r="AL23" s="7"/>
      <c r="AM23" s="8">
        <f t="shared" ref="AM23:AM24" si="3">AG23+AI23+AK23</f>
        <v>0</v>
      </c>
      <c r="AN23" s="8">
        <f t="shared" si="1"/>
        <v>0</v>
      </c>
    </row>
    <row r="24" spans="1:40" ht="21" customHeight="1" x14ac:dyDescent="0.25">
      <c r="A24" s="130" t="s">
        <v>196</v>
      </c>
      <c r="B24" s="131"/>
      <c r="C24" s="137" t="s">
        <v>195</v>
      </c>
      <c r="D24" s="138"/>
      <c r="E24" s="138"/>
      <c r="F24" s="138"/>
      <c r="G24" s="138"/>
      <c r="H24" s="138"/>
      <c r="I24" s="138"/>
      <c r="J24" s="138"/>
      <c r="K24" s="138"/>
      <c r="L24" s="138"/>
      <c r="M24" s="138"/>
      <c r="N24" s="138"/>
      <c r="O24" s="138"/>
      <c r="P24" s="138"/>
      <c r="Q24" s="138"/>
      <c r="R24" s="138"/>
      <c r="S24" s="138"/>
      <c r="T24" s="138"/>
      <c r="U24" s="138"/>
      <c r="V24" s="138"/>
      <c r="W24" s="138"/>
      <c r="X24" s="138"/>
      <c r="Y24" s="138"/>
      <c r="Z24" s="138"/>
      <c r="AA24" s="138"/>
      <c r="AB24" s="139"/>
      <c r="AC24" s="116" t="s">
        <v>194</v>
      </c>
      <c r="AD24" s="117"/>
      <c r="AE24" s="117"/>
      <c r="AF24" s="118"/>
      <c r="AG24" s="7">
        <v>4020775</v>
      </c>
      <c r="AH24" s="7">
        <v>4020775</v>
      </c>
      <c r="AI24" s="7">
        <v>300000</v>
      </c>
      <c r="AJ24" s="7">
        <v>582582</v>
      </c>
      <c r="AK24" s="7"/>
      <c r="AL24" s="7"/>
      <c r="AM24" s="8">
        <f t="shared" si="3"/>
        <v>4320775</v>
      </c>
      <c r="AN24" s="8">
        <f t="shared" si="1"/>
        <v>4603357</v>
      </c>
    </row>
    <row r="25" spans="1:40" s="28" customFormat="1" ht="21" customHeight="1" x14ac:dyDescent="0.25">
      <c r="A25" s="149" t="s">
        <v>193</v>
      </c>
      <c r="B25" s="150"/>
      <c r="C25" s="163" t="s">
        <v>192</v>
      </c>
      <c r="D25" s="164"/>
      <c r="E25" s="164"/>
      <c r="F25" s="164"/>
      <c r="G25" s="164"/>
      <c r="H25" s="164"/>
      <c r="I25" s="164"/>
      <c r="J25" s="164"/>
      <c r="K25" s="164"/>
      <c r="L25" s="164"/>
      <c r="M25" s="164"/>
      <c r="N25" s="164"/>
      <c r="O25" s="164"/>
      <c r="P25" s="164"/>
      <c r="Q25" s="164"/>
      <c r="R25" s="164"/>
      <c r="S25" s="164"/>
      <c r="T25" s="164"/>
      <c r="U25" s="164"/>
      <c r="V25" s="164"/>
      <c r="W25" s="164"/>
      <c r="X25" s="164"/>
      <c r="Y25" s="164"/>
      <c r="Z25" s="164"/>
      <c r="AA25" s="164"/>
      <c r="AB25" s="165"/>
      <c r="AC25" s="154" t="s">
        <v>191</v>
      </c>
      <c r="AD25" s="155"/>
      <c r="AE25" s="155"/>
      <c r="AF25" s="156"/>
      <c r="AG25" s="32">
        <f t="shared" ref="AG25:AN25" si="4">SUM(AG22:AG24)</f>
        <v>20233030</v>
      </c>
      <c r="AH25" s="32">
        <f t="shared" si="4"/>
        <v>20233030</v>
      </c>
      <c r="AI25" s="32">
        <f t="shared" si="4"/>
        <v>300000</v>
      </c>
      <c r="AJ25" s="32">
        <f t="shared" si="4"/>
        <v>582582</v>
      </c>
      <c r="AK25" s="32">
        <f t="shared" si="4"/>
        <v>0</v>
      </c>
      <c r="AL25" s="32">
        <f t="shared" si="4"/>
        <v>0</v>
      </c>
      <c r="AM25" s="30">
        <f t="shared" si="4"/>
        <v>20533030</v>
      </c>
      <c r="AN25" s="30">
        <f t="shared" si="4"/>
        <v>20815612</v>
      </c>
    </row>
    <row r="26" spans="1:40" s="29" customFormat="1" ht="21" customHeight="1" x14ac:dyDescent="0.25">
      <c r="A26" s="119" t="s">
        <v>190</v>
      </c>
      <c r="B26" s="120"/>
      <c r="C26" s="172" t="s">
        <v>189</v>
      </c>
      <c r="D26" s="173"/>
      <c r="E26" s="173"/>
      <c r="F26" s="173"/>
      <c r="G26" s="173"/>
      <c r="H26" s="173"/>
      <c r="I26" s="173"/>
      <c r="J26" s="173"/>
      <c r="K26" s="173"/>
      <c r="L26" s="173"/>
      <c r="M26" s="173"/>
      <c r="N26" s="173"/>
      <c r="O26" s="173"/>
      <c r="P26" s="173"/>
      <c r="Q26" s="173"/>
      <c r="R26" s="173"/>
      <c r="S26" s="173"/>
      <c r="T26" s="173"/>
      <c r="U26" s="173"/>
      <c r="V26" s="173"/>
      <c r="W26" s="173"/>
      <c r="X26" s="173"/>
      <c r="Y26" s="173"/>
      <c r="Z26" s="173"/>
      <c r="AA26" s="173"/>
      <c r="AB26" s="174"/>
      <c r="AC26" s="124" t="s">
        <v>188</v>
      </c>
      <c r="AD26" s="125"/>
      <c r="AE26" s="125"/>
      <c r="AF26" s="126"/>
      <c r="AG26" s="30">
        <f t="shared" ref="AG26:AN26" si="5">SUM(AG25,AG21)</f>
        <v>52697491</v>
      </c>
      <c r="AH26" s="30">
        <f t="shared" si="5"/>
        <v>68354573</v>
      </c>
      <c r="AI26" s="30">
        <f t="shared" si="5"/>
        <v>64433881</v>
      </c>
      <c r="AJ26" s="30">
        <f t="shared" si="5"/>
        <v>68859579</v>
      </c>
      <c r="AK26" s="30">
        <f t="shared" si="5"/>
        <v>64772619</v>
      </c>
      <c r="AL26" s="30">
        <f t="shared" si="5"/>
        <v>64772619</v>
      </c>
      <c r="AM26" s="30">
        <f t="shared" si="5"/>
        <v>181903991</v>
      </c>
      <c r="AN26" s="30">
        <f t="shared" si="5"/>
        <v>201986771</v>
      </c>
    </row>
    <row r="27" spans="1:40" s="9" customFormat="1" ht="21" customHeight="1" x14ac:dyDescent="0.25">
      <c r="A27" s="119" t="s">
        <v>187</v>
      </c>
      <c r="B27" s="120"/>
      <c r="C27" s="166" t="s">
        <v>186</v>
      </c>
      <c r="D27" s="167"/>
      <c r="E27" s="167"/>
      <c r="F27" s="167"/>
      <c r="G27" s="167"/>
      <c r="H27" s="167"/>
      <c r="I27" s="167"/>
      <c r="J27" s="167"/>
      <c r="K27" s="167"/>
      <c r="L27" s="167"/>
      <c r="M27" s="167"/>
      <c r="N27" s="167"/>
      <c r="O27" s="167"/>
      <c r="P27" s="167"/>
      <c r="Q27" s="167"/>
      <c r="R27" s="167"/>
      <c r="S27" s="167"/>
      <c r="T27" s="167"/>
      <c r="U27" s="167"/>
      <c r="V27" s="167"/>
      <c r="W27" s="167"/>
      <c r="X27" s="167"/>
      <c r="Y27" s="167"/>
      <c r="Z27" s="167"/>
      <c r="AA27" s="167"/>
      <c r="AB27" s="168"/>
      <c r="AC27" s="124" t="s">
        <v>185</v>
      </c>
      <c r="AD27" s="125"/>
      <c r="AE27" s="125"/>
      <c r="AF27" s="126"/>
      <c r="AG27" s="40">
        <v>9335138</v>
      </c>
      <c r="AH27" s="40">
        <v>11075309</v>
      </c>
      <c r="AI27" s="40">
        <v>11207679</v>
      </c>
      <c r="AJ27" s="40">
        <v>11880227</v>
      </c>
      <c r="AK27" s="40">
        <v>11575151</v>
      </c>
      <c r="AL27" s="40">
        <v>11575151</v>
      </c>
      <c r="AM27" s="31">
        <f>AG27+AI27+AK27</f>
        <v>32117968</v>
      </c>
      <c r="AN27" s="31">
        <f t="shared" si="1"/>
        <v>34530687</v>
      </c>
    </row>
    <row r="28" spans="1:40" ht="21" customHeight="1" x14ac:dyDescent="0.25">
      <c r="A28" s="130" t="s">
        <v>184</v>
      </c>
      <c r="B28" s="131"/>
      <c r="C28" s="160" t="s">
        <v>183</v>
      </c>
      <c r="D28" s="161"/>
      <c r="E28" s="161"/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61"/>
      <c r="Y28" s="161"/>
      <c r="Z28" s="161"/>
      <c r="AA28" s="161"/>
      <c r="AB28" s="162"/>
      <c r="AC28" s="116" t="s">
        <v>182</v>
      </c>
      <c r="AD28" s="117"/>
      <c r="AE28" s="117"/>
      <c r="AF28" s="118"/>
      <c r="AG28" s="7">
        <v>110000</v>
      </c>
      <c r="AH28" s="7">
        <v>185775</v>
      </c>
      <c r="AI28" s="7">
        <v>2800000</v>
      </c>
      <c r="AJ28" s="7">
        <v>2800000</v>
      </c>
      <c r="AK28" s="7">
        <v>120000</v>
      </c>
      <c r="AL28" s="7">
        <v>120000</v>
      </c>
      <c r="AM28" s="8">
        <f>AG28+AI28+AK28</f>
        <v>3030000</v>
      </c>
      <c r="AN28" s="8">
        <f t="shared" si="1"/>
        <v>3105775</v>
      </c>
    </row>
    <row r="29" spans="1:40" ht="21" customHeight="1" x14ac:dyDescent="0.25">
      <c r="A29" s="130" t="s">
        <v>181</v>
      </c>
      <c r="B29" s="131"/>
      <c r="C29" s="160" t="s">
        <v>180</v>
      </c>
      <c r="D29" s="161"/>
      <c r="E29" s="161"/>
      <c r="F29" s="161"/>
      <c r="G29" s="161"/>
      <c r="H29" s="161"/>
      <c r="I29" s="161"/>
      <c r="J29" s="161"/>
      <c r="K29" s="161"/>
      <c r="L29" s="161"/>
      <c r="M29" s="161"/>
      <c r="N29" s="161"/>
      <c r="O29" s="161"/>
      <c r="P29" s="161"/>
      <c r="Q29" s="161"/>
      <c r="R29" s="161"/>
      <c r="S29" s="161"/>
      <c r="T29" s="161"/>
      <c r="U29" s="161"/>
      <c r="V29" s="161"/>
      <c r="W29" s="161"/>
      <c r="X29" s="161"/>
      <c r="Y29" s="161"/>
      <c r="Z29" s="161"/>
      <c r="AA29" s="161"/>
      <c r="AB29" s="162"/>
      <c r="AC29" s="116" t="s">
        <v>179</v>
      </c>
      <c r="AD29" s="117"/>
      <c r="AE29" s="117"/>
      <c r="AF29" s="118"/>
      <c r="AG29" s="7">
        <v>2987717</v>
      </c>
      <c r="AH29" s="7">
        <v>3044259</v>
      </c>
      <c r="AI29" s="7">
        <v>2500000</v>
      </c>
      <c r="AJ29" s="7">
        <v>2500000</v>
      </c>
      <c r="AK29" s="7">
        <v>1550000</v>
      </c>
      <c r="AL29" s="7">
        <v>1550000</v>
      </c>
      <c r="AM29" s="8">
        <f t="shared" ref="AM29:AM30" si="6">AG29+AI29+AK29</f>
        <v>7037717</v>
      </c>
      <c r="AN29" s="8">
        <f t="shared" si="1"/>
        <v>7094259</v>
      </c>
    </row>
    <row r="30" spans="1:40" ht="21" customHeight="1" x14ac:dyDescent="0.25">
      <c r="A30" s="130" t="s">
        <v>178</v>
      </c>
      <c r="B30" s="131"/>
      <c r="C30" s="160" t="s">
        <v>177</v>
      </c>
      <c r="D30" s="161"/>
      <c r="E30" s="161"/>
      <c r="F30" s="161"/>
      <c r="G30" s="161"/>
      <c r="H30" s="161"/>
      <c r="I30" s="161"/>
      <c r="J30" s="161"/>
      <c r="K30" s="161"/>
      <c r="L30" s="161"/>
      <c r="M30" s="161"/>
      <c r="N30" s="161"/>
      <c r="O30" s="161"/>
      <c r="P30" s="161"/>
      <c r="Q30" s="161"/>
      <c r="R30" s="161"/>
      <c r="S30" s="161"/>
      <c r="T30" s="161"/>
      <c r="U30" s="161"/>
      <c r="V30" s="161"/>
      <c r="W30" s="161"/>
      <c r="X30" s="161"/>
      <c r="Y30" s="161"/>
      <c r="Z30" s="161"/>
      <c r="AA30" s="161"/>
      <c r="AB30" s="162"/>
      <c r="AC30" s="116" t="s">
        <v>176</v>
      </c>
      <c r="AD30" s="117"/>
      <c r="AE30" s="117"/>
      <c r="AF30" s="118"/>
      <c r="AG30" s="7"/>
      <c r="AH30" s="7"/>
      <c r="AI30" s="7"/>
      <c r="AJ30" s="7"/>
      <c r="AK30" s="7"/>
      <c r="AL30" s="7"/>
      <c r="AM30" s="8">
        <f t="shared" si="6"/>
        <v>0</v>
      </c>
      <c r="AN30" s="8">
        <f t="shared" si="1"/>
        <v>0</v>
      </c>
    </row>
    <row r="31" spans="1:40" s="28" customFormat="1" ht="21" customHeight="1" x14ac:dyDescent="0.25">
      <c r="A31" s="149" t="s">
        <v>175</v>
      </c>
      <c r="B31" s="150"/>
      <c r="C31" s="163" t="s">
        <v>174</v>
      </c>
      <c r="D31" s="164"/>
      <c r="E31" s="164"/>
      <c r="F31" s="164"/>
      <c r="G31" s="164"/>
      <c r="H31" s="164"/>
      <c r="I31" s="164"/>
      <c r="J31" s="164"/>
      <c r="K31" s="164"/>
      <c r="L31" s="164"/>
      <c r="M31" s="164"/>
      <c r="N31" s="164"/>
      <c r="O31" s="164"/>
      <c r="P31" s="164"/>
      <c r="Q31" s="164"/>
      <c r="R31" s="164"/>
      <c r="S31" s="164"/>
      <c r="T31" s="164"/>
      <c r="U31" s="164"/>
      <c r="V31" s="164"/>
      <c r="W31" s="164"/>
      <c r="X31" s="164"/>
      <c r="Y31" s="164"/>
      <c r="Z31" s="164"/>
      <c r="AA31" s="164"/>
      <c r="AB31" s="165"/>
      <c r="AC31" s="154" t="s">
        <v>173</v>
      </c>
      <c r="AD31" s="155"/>
      <c r="AE31" s="155"/>
      <c r="AF31" s="156"/>
      <c r="AG31" s="32">
        <f t="shared" ref="AG31:AN31" si="7">SUM(AG28:AG30)</f>
        <v>3097717</v>
      </c>
      <c r="AH31" s="32">
        <f t="shared" si="7"/>
        <v>3230034</v>
      </c>
      <c r="AI31" s="32">
        <f t="shared" si="7"/>
        <v>5300000</v>
      </c>
      <c r="AJ31" s="32">
        <f t="shared" si="7"/>
        <v>5300000</v>
      </c>
      <c r="AK31" s="32">
        <f t="shared" si="7"/>
        <v>1670000</v>
      </c>
      <c r="AL31" s="32">
        <f t="shared" si="7"/>
        <v>1670000</v>
      </c>
      <c r="AM31" s="30">
        <f t="shared" si="7"/>
        <v>10067717</v>
      </c>
      <c r="AN31" s="30">
        <f t="shared" si="7"/>
        <v>10200034</v>
      </c>
    </row>
    <row r="32" spans="1:40" ht="21" customHeight="1" x14ac:dyDescent="0.25">
      <c r="A32" s="130" t="s">
        <v>172</v>
      </c>
      <c r="B32" s="131"/>
      <c r="C32" s="160" t="s">
        <v>171</v>
      </c>
      <c r="D32" s="161"/>
      <c r="E32" s="161"/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61"/>
      <c r="Y32" s="161"/>
      <c r="Z32" s="161"/>
      <c r="AA32" s="161"/>
      <c r="AB32" s="162"/>
      <c r="AC32" s="116" t="s">
        <v>170</v>
      </c>
      <c r="AD32" s="117"/>
      <c r="AE32" s="117"/>
      <c r="AF32" s="118"/>
      <c r="AG32" s="7">
        <v>770000</v>
      </c>
      <c r="AH32" s="7">
        <v>770000</v>
      </c>
      <c r="AI32" s="7">
        <v>160000</v>
      </c>
      <c r="AJ32" s="7">
        <v>160000</v>
      </c>
      <c r="AK32" s="7">
        <v>1900000</v>
      </c>
      <c r="AL32" s="7">
        <v>2400000</v>
      </c>
      <c r="AM32" s="8">
        <f>AG32+AI32+AK32</f>
        <v>2830000</v>
      </c>
      <c r="AN32" s="8">
        <f t="shared" si="1"/>
        <v>3330000</v>
      </c>
    </row>
    <row r="33" spans="1:40" ht="21" customHeight="1" x14ac:dyDescent="0.25">
      <c r="A33" s="130" t="s">
        <v>169</v>
      </c>
      <c r="B33" s="131"/>
      <c r="C33" s="160" t="s">
        <v>168</v>
      </c>
      <c r="D33" s="161"/>
      <c r="E33" s="161"/>
      <c r="F33" s="161"/>
      <c r="G33" s="161"/>
      <c r="H33" s="161"/>
      <c r="I33" s="161"/>
      <c r="J33" s="161"/>
      <c r="K33" s="161"/>
      <c r="L33" s="161"/>
      <c r="M33" s="161"/>
      <c r="N33" s="161"/>
      <c r="O33" s="161"/>
      <c r="P33" s="161"/>
      <c r="Q33" s="161"/>
      <c r="R33" s="161"/>
      <c r="S33" s="161"/>
      <c r="T33" s="161"/>
      <c r="U33" s="161"/>
      <c r="V33" s="161"/>
      <c r="W33" s="161"/>
      <c r="X33" s="161"/>
      <c r="Y33" s="161"/>
      <c r="Z33" s="161"/>
      <c r="AA33" s="161"/>
      <c r="AB33" s="162"/>
      <c r="AC33" s="116" t="s">
        <v>167</v>
      </c>
      <c r="AD33" s="117"/>
      <c r="AE33" s="117"/>
      <c r="AF33" s="118"/>
      <c r="AG33" s="7">
        <v>530000</v>
      </c>
      <c r="AH33" s="7">
        <v>530000</v>
      </c>
      <c r="AI33" s="7">
        <v>200000</v>
      </c>
      <c r="AJ33" s="7">
        <v>200000</v>
      </c>
      <c r="AK33" s="7">
        <v>620000</v>
      </c>
      <c r="AL33" s="7">
        <v>620000</v>
      </c>
      <c r="AM33" s="8">
        <f>AG33+AI33+AK33</f>
        <v>1350000</v>
      </c>
      <c r="AN33" s="8">
        <f t="shared" si="1"/>
        <v>1350000</v>
      </c>
    </row>
    <row r="34" spans="1:40" s="28" customFormat="1" ht="21" customHeight="1" x14ac:dyDescent="0.25">
      <c r="A34" s="149" t="s">
        <v>166</v>
      </c>
      <c r="B34" s="150"/>
      <c r="C34" s="163" t="s">
        <v>165</v>
      </c>
      <c r="D34" s="164"/>
      <c r="E34" s="164"/>
      <c r="F34" s="164"/>
      <c r="G34" s="164"/>
      <c r="H34" s="164"/>
      <c r="I34" s="164"/>
      <c r="J34" s="164"/>
      <c r="K34" s="164"/>
      <c r="L34" s="164"/>
      <c r="M34" s="164"/>
      <c r="N34" s="164"/>
      <c r="O34" s="164"/>
      <c r="P34" s="164"/>
      <c r="Q34" s="164"/>
      <c r="R34" s="164"/>
      <c r="S34" s="164"/>
      <c r="T34" s="164"/>
      <c r="U34" s="164"/>
      <c r="V34" s="164"/>
      <c r="W34" s="164"/>
      <c r="X34" s="164"/>
      <c r="Y34" s="164"/>
      <c r="Z34" s="164"/>
      <c r="AA34" s="164"/>
      <c r="AB34" s="165"/>
      <c r="AC34" s="154" t="s">
        <v>164</v>
      </c>
      <c r="AD34" s="155"/>
      <c r="AE34" s="155"/>
      <c r="AF34" s="156"/>
      <c r="AG34" s="32">
        <f t="shared" ref="AG34:AN34" si="8">SUM(AG32:AG33)</f>
        <v>1300000</v>
      </c>
      <c r="AH34" s="32">
        <f t="shared" si="8"/>
        <v>1300000</v>
      </c>
      <c r="AI34" s="32">
        <f t="shared" si="8"/>
        <v>360000</v>
      </c>
      <c r="AJ34" s="32">
        <f t="shared" si="8"/>
        <v>360000</v>
      </c>
      <c r="AK34" s="32">
        <f t="shared" si="8"/>
        <v>2520000</v>
      </c>
      <c r="AL34" s="32">
        <f t="shared" si="8"/>
        <v>3020000</v>
      </c>
      <c r="AM34" s="30">
        <f t="shared" si="8"/>
        <v>4180000</v>
      </c>
      <c r="AN34" s="30">
        <f t="shared" si="8"/>
        <v>4680000</v>
      </c>
    </row>
    <row r="35" spans="1:40" ht="21" customHeight="1" x14ac:dyDescent="0.25">
      <c r="A35" s="130" t="s">
        <v>163</v>
      </c>
      <c r="B35" s="131"/>
      <c r="C35" s="160" t="s">
        <v>162</v>
      </c>
      <c r="D35" s="161"/>
      <c r="E35" s="161"/>
      <c r="F35" s="161"/>
      <c r="G35" s="161"/>
      <c r="H35" s="161"/>
      <c r="I35" s="161"/>
      <c r="J35" s="161"/>
      <c r="K35" s="161"/>
      <c r="L35" s="161"/>
      <c r="M35" s="161"/>
      <c r="N35" s="161"/>
      <c r="O35" s="161"/>
      <c r="P35" s="161"/>
      <c r="Q35" s="161"/>
      <c r="R35" s="161"/>
      <c r="S35" s="161"/>
      <c r="T35" s="161"/>
      <c r="U35" s="161"/>
      <c r="V35" s="161"/>
      <c r="W35" s="161"/>
      <c r="X35" s="161"/>
      <c r="Y35" s="161"/>
      <c r="Z35" s="161"/>
      <c r="AA35" s="161"/>
      <c r="AB35" s="162"/>
      <c r="AC35" s="116" t="s">
        <v>161</v>
      </c>
      <c r="AD35" s="117"/>
      <c r="AE35" s="117"/>
      <c r="AF35" s="118"/>
      <c r="AG35" s="7">
        <v>10720000</v>
      </c>
      <c r="AH35" s="7">
        <v>10720000</v>
      </c>
      <c r="AI35" s="7">
        <v>7500000</v>
      </c>
      <c r="AJ35" s="7">
        <v>7500000</v>
      </c>
      <c r="AK35" s="7">
        <v>2820000</v>
      </c>
      <c r="AL35" s="7">
        <v>2820000</v>
      </c>
      <c r="AM35" s="8">
        <f>AG35+AI35+AK35</f>
        <v>21040000</v>
      </c>
      <c r="AN35" s="8">
        <f t="shared" si="1"/>
        <v>21040000</v>
      </c>
    </row>
    <row r="36" spans="1:40" ht="21" customHeight="1" x14ac:dyDescent="0.25">
      <c r="A36" s="130" t="s">
        <v>160</v>
      </c>
      <c r="B36" s="131"/>
      <c r="C36" s="160" t="s">
        <v>159</v>
      </c>
      <c r="D36" s="161"/>
      <c r="E36" s="161"/>
      <c r="F36" s="161"/>
      <c r="G36" s="161"/>
      <c r="H36" s="161"/>
      <c r="I36" s="161"/>
      <c r="J36" s="161"/>
      <c r="K36" s="161"/>
      <c r="L36" s="161"/>
      <c r="M36" s="161"/>
      <c r="N36" s="161"/>
      <c r="O36" s="161"/>
      <c r="P36" s="161"/>
      <c r="Q36" s="161"/>
      <c r="R36" s="161"/>
      <c r="S36" s="161"/>
      <c r="T36" s="161"/>
      <c r="U36" s="161"/>
      <c r="V36" s="161"/>
      <c r="W36" s="161"/>
      <c r="X36" s="161"/>
      <c r="Y36" s="161"/>
      <c r="Z36" s="161"/>
      <c r="AA36" s="161"/>
      <c r="AB36" s="162"/>
      <c r="AC36" s="116" t="s">
        <v>158</v>
      </c>
      <c r="AD36" s="117"/>
      <c r="AE36" s="117"/>
      <c r="AF36" s="118"/>
      <c r="AG36" s="7">
        <v>24000000</v>
      </c>
      <c r="AH36" s="7">
        <v>24000000</v>
      </c>
      <c r="AI36" s="7">
        <v>22900000</v>
      </c>
      <c r="AJ36" s="7">
        <v>22900000</v>
      </c>
      <c r="AK36" s="7"/>
      <c r="AL36" s="7"/>
      <c r="AM36" s="8">
        <f t="shared" ref="AM36:AM41" si="9">AG36+AI36+AK36</f>
        <v>46900000</v>
      </c>
      <c r="AN36" s="8">
        <f t="shared" si="1"/>
        <v>46900000</v>
      </c>
    </row>
    <row r="37" spans="1:40" ht="21" customHeight="1" x14ac:dyDescent="0.25">
      <c r="A37" s="130" t="s">
        <v>157</v>
      </c>
      <c r="B37" s="131"/>
      <c r="C37" s="160" t="s">
        <v>156</v>
      </c>
      <c r="D37" s="161"/>
      <c r="E37" s="161"/>
      <c r="F37" s="161"/>
      <c r="G37" s="161"/>
      <c r="H37" s="161"/>
      <c r="I37" s="161"/>
      <c r="J37" s="161"/>
      <c r="K37" s="161"/>
      <c r="L37" s="161"/>
      <c r="M37" s="161"/>
      <c r="N37" s="161"/>
      <c r="O37" s="161"/>
      <c r="P37" s="161"/>
      <c r="Q37" s="161"/>
      <c r="R37" s="161"/>
      <c r="S37" s="161"/>
      <c r="T37" s="161"/>
      <c r="U37" s="161"/>
      <c r="V37" s="161"/>
      <c r="W37" s="161"/>
      <c r="X37" s="161"/>
      <c r="Y37" s="161"/>
      <c r="Z37" s="161"/>
      <c r="AA37" s="161"/>
      <c r="AB37" s="162"/>
      <c r="AC37" s="116" t="s">
        <v>155</v>
      </c>
      <c r="AD37" s="117"/>
      <c r="AE37" s="117"/>
      <c r="AF37" s="118"/>
      <c r="AG37" s="7">
        <v>620000</v>
      </c>
      <c r="AH37" s="7">
        <v>620000</v>
      </c>
      <c r="AI37" s="7"/>
      <c r="AJ37" s="7"/>
      <c r="AK37" s="7">
        <v>570000</v>
      </c>
      <c r="AL37" s="7">
        <v>70000</v>
      </c>
      <c r="AM37" s="8">
        <f t="shared" si="9"/>
        <v>1190000</v>
      </c>
      <c r="AN37" s="8">
        <f t="shared" si="1"/>
        <v>690000</v>
      </c>
    </row>
    <row r="38" spans="1:40" ht="21" customHeight="1" x14ac:dyDescent="0.25">
      <c r="A38" s="130" t="s">
        <v>154</v>
      </c>
      <c r="B38" s="131"/>
      <c r="C38" s="160" t="s">
        <v>153</v>
      </c>
      <c r="D38" s="161"/>
      <c r="E38" s="161"/>
      <c r="F38" s="161"/>
      <c r="G38" s="161"/>
      <c r="H38" s="161"/>
      <c r="I38" s="161"/>
      <c r="J38" s="161"/>
      <c r="K38" s="161"/>
      <c r="L38" s="161"/>
      <c r="M38" s="161"/>
      <c r="N38" s="161"/>
      <c r="O38" s="161"/>
      <c r="P38" s="161"/>
      <c r="Q38" s="161"/>
      <c r="R38" s="161"/>
      <c r="S38" s="161"/>
      <c r="T38" s="161"/>
      <c r="U38" s="161"/>
      <c r="V38" s="161"/>
      <c r="W38" s="161"/>
      <c r="X38" s="161"/>
      <c r="Y38" s="161"/>
      <c r="Z38" s="161"/>
      <c r="AA38" s="161"/>
      <c r="AB38" s="162"/>
      <c r="AC38" s="116" t="s">
        <v>152</v>
      </c>
      <c r="AD38" s="117"/>
      <c r="AE38" s="117"/>
      <c r="AF38" s="118"/>
      <c r="AG38" s="7">
        <v>2948000</v>
      </c>
      <c r="AH38" s="7">
        <v>2973000</v>
      </c>
      <c r="AI38" s="7">
        <v>2069889</v>
      </c>
      <c r="AJ38" s="7">
        <v>2069889</v>
      </c>
      <c r="AK38" s="7">
        <v>300000</v>
      </c>
      <c r="AL38" s="7">
        <v>211160</v>
      </c>
      <c r="AM38" s="8">
        <f t="shared" si="9"/>
        <v>5317889</v>
      </c>
      <c r="AN38" s="8">
        <f t="shared" si="1"/>
        <v>5254049</v>
      </c>
    </row>
    <row r="39" spans="1:40" ht="21" customHeight="1" x14ac:dyDescent="0.25">
      <c r="A39" s="130" t="s">
        <v>151</v>
      </c>
      <c r="B39" s="131"/>
      <c r="C39" s="169" t="s">
        <v>150</v>
      </c>
      <c r="D39" s="170"/>
      <c r="E39" s="170"/>
      <c r="F39" s="170"/>
      <c r="G39" s="170"/>
      <c r="H39" s="170"/>
      <c r="I39" s="170"/>
      <c r="J39" s="170"/>
      <c r="K39" s="170"/>
      <c r="L39" s="170"/>
      <c r="M39" s="170"/>
      <c r="N39" s="170"/>
      <c r="O39" s="170"/>
      <c r="P39" s="170"/>
      <c r="Q39" s="170"/>
      <c r="R39" s="170"/>
      <c r="S39" s="170"/>
      <c r="T39" s="170"/>
      <c r="U39" s="170"/>
      <c r="V39" s="170"/>
      <c r="W39" s="170"/>
      <c r="X39" s="170"/>
      <c r="Y39" s="170"/>
      <c r="Z39" s="170"/>
      <c r="AA39" s="170"/>
      <c r="AB39" s="171"/>
      <c r="AC39" s="116" t="s">
        <v>149</v>
      </c>
      <c r="AD39" s="117"/>
      <c r="AE39" s="117"/>
      <c r="AF39" s="118"/>
      <c r="AG39" s="7">
        <v>5150000</v>
      </c>
      <c r="AH39" s="7">
        <v>5150000</v>
      </c>
      <c r="AI39" s="7"/>
      <c r="AJ39" s="7"/>
      <c r="AK39" s="7">
        <v>1219200</v>
      </c>
      <c r="AL39" s="7">
        <v>1219200</v>
      </c>
      <c r="AM39" s="8">
        <f t="shared" si="9"/>
        <v>6369200</v>
      </c>
      <c r="AN39" s="8">
        <f t="shared" si="1"/>
        <v>6369200</v>
      </c>
    </row>
    <row r="40" spans="1:40" ht="21" customHeight="1" x14ac:dyDescent="0.25">
      <c r="A40" s="130" t="s">
        <v>148</v>
      </c>
      <c r="B40" s="131"/>
      <c r="C40" s="137" t="s">
        <v>147</v>
      </c>
      <c r="D40" s="138"/>
      <c r="E40" s="138"/>
      <c r="F40" s="138"/>
      <c r="G40" s="138"/>
      <c r="H40" s="138"/>
      <c r="I40" s="138"/>
      <c r="J40" s="138"/>
      <c r="K40" s="138"/>
      <c r="L40" s="138"/>
      <c r="M40" s="138"/>
      <c r="N40" s="138"/>
      <c r="O40" s="138"/>
      <c r="P40" s="138"/>
      <c r="Q40" s="138"/>
      <c r="R40" s="138"/>
      <c r="S40" s="138"/>
      <c r="T40" s="138"/>
      <c r="U40" s="138"/>
      <c r="V40" s="138"/>
      <c r="W40" s="138"/>
      <c r="X40" s="138"/>
      <c r="Y40" s="138"/>
      <c r="Z40" s="138"/>
      <c r="AA40" s="138"/>
      <c r="AB40" s="139"/>
      <c r="AC40" s="116" t="s">
        <v>146</v>
      </c>
      <c r="AD40" s="117"/>
      <c r="AE40" s="117"/>
      <c r="AF40" s="118"/>
      <c r="AG40" s="7">
        <v>34750289</v>
      </c>
      <c r="AH40" s="7">
        <v>37822612</v>
      </c>
      <c r="AI40" s="7">
        <v>1200000</v>
      </c>
      <c r="AJ40" s="7">
        <v>1200000</v>
      </c>
      <c r="AK40" s="7">
        <v>1340000</v>
      </c>
      <c r="AL40" s="7">
        <v>1340000</v>
      </c>
      <c r="AM40" s="8">
        <f t="shared" si="9"/>
        <v>37290289</v>
      </c>
      <c r="AN40" s="8">
        <f t="shared" si="1"/>
        <v>40362612</v>
      </c>
    </row>
    <row r="41" spans="1:40" ht="21" customHeight="1" x14ac:dyDescent="0.25">
      <c r="A41" s="130" t="s">
        <v>145</v>
      </c>
      <c r="B41" s="131"/>
      <c r="C41" s="160" t="s">
        <v>144</v>
      </c>
      <c r="D41" s="161"/>
      <c r="E41" s="161"/>
      <c r="F41" s="161"/>
      <c r="G41" s="161"/>
      <c r="H41" s="161"/>
      <c r="I41" s="161"/>
      <c r="J41" s="161"/>
      <c r="K41" s="161"/>
      <c r="L41" s="161"/>
      <c r="M41" s="161"/>
      <c r="N41" s="161"/>
      <c r="O41" s="161"/>
      <c r="P41" s="161"/>
      <c r="Q41" s="161"/>
      <c r="R41" s="161"/>
      <c r="S41" s="161"/>
      <c r="T41" s="161"/>
      <c r="U41" s="161"/>
      <c r="V41" s="161"/>
      <c r="W41" s="161"/>
      <c r="X41" s="161"/>
      <c r="Y41" s="161"/>
      <c r="Z41" s="161"/>
      <c r="AA41" s="161"/>
      <c r="AB41" s="162"/>
      <c r="AC41" s="116" t="s">
        <v>143</v>
      </c>
      <c r="AD41" s="117"/>
      <c r="AE41" s="117"/>
      <c r="AF41" s="118"/>
      <c r="AG41" s="7">
        <v>16548265</v>
      </c>
      <c r="AH41" s="7">
        <v>12784304</v>
      </c>
      <c r="AI41" s="7">
        <v>2000000</v>
      </c>
      <c r="AJ41" s="7">
        <v>2000000</v>
      </c>
      <c r="AK41" s="7">
        <v>2050000</v>
      </c>
      <c r="AL41" s="7">
        <v>2050000</v>
      </c>
      <c r="AM41" s="8">
        <f t="shared" si="9"/>
        <v>20598265</v>
      </c>
      <c r="AN41" s="8">
        <f t="shared" si="1"/>
        <v>16834304</v>
      </c>
    </row>
    <row r="42" spans="1:40" s="28" customFormat="1" ht="21" customHeight="1" x14ac:dyDescent="0.25">
      <c r="A42" s="149" t="s">
        <v>142</v>
      </c>
      <c r="B42" s="150"/>
      <c r="C42" s="163" t="s">
        <v>141</v>
      </c>
      <c r="D42" s="164"/>
      <c r="E42" s="164"/>
      <c r="F42" s="164"/>
      <c r="G42" s="164"/>
      <c r="H42" s="164"/>
      <c r="I42" s="164"/>
      <c r="J42" s="164"/>
      <c r="K42" s="164"/>
      <c r="L42" s="164"/>
      <c r="M42" s="164"/>
      <c r="N42" s="164"/>
      <c r="O42" s="164"/>
      <c r="P42" s="164"/>
      <c r="Q42" s="164"/>
      <c r="R42" s="164"/>
      <c r="S42" s="164"/>
      <c r="T42" s="164"/>
      <c r="U42" s="164"/>
      <c r="V42" s="164"/>
      <c r="W42" s="164"/>
      <c r="X42" s="164"/>
      <c r="Y42" s="164"/>
      <c r="Z42" s="164"/>
      <c r="AA42" s="164"/>
      <c r="AB42" s="165"/>
      <c r="AC42" s="154" t="s">
        <v>140</v>
      </c>
      <c r="AD42" s="155"/>
      <c r="AE42" s="155"/>
      <c r="AF42" s="156"/>
      <c r="AG42" s="32">
        <f t="shared" ref="AG42:AN42" si="10">SUM(AG35:AG41)</f>
        <v>94736554</v>
      </c>
      <c r="AH42" s="32">
        <f t="shared" si="10"/>
        <v>94069916</v>
      </c>
      <c r="AI42" s="32">
        <f t="shared" si="10"/>
        <v>35669889</v>
      </c>
      <c r="AJ42" s="32">
        <f t="shared" si="10"/>
        <v>35669889</v>
      </c>
      <c r="AK42" s="32">
        <f t="shared" si="10"/>
        <v>8299200</v>
      </c>
      <c r="AL42" s="32">
        <f t="shared" si="10"/>
        <v>7710360</v>
      </c>
      <c r="AM42" s="30">
        <f t="shared" si="10"/>
        <v>138705643</v>
      </c>
      <c r="AN42" s="30">
        <f t="shared" si="10"/>
        <v>137450165</v>
      </c>
    </row>
    <row r="43" spans="1:40" ht="21" customHeight="1" x14ac:dyDescent="0.25">
      <c r="A43" s="130" t="s">
        <v>139</v>
      </c>
      <c r="B43" s="131"/>
      <c r="C43" s="160" t="s">
        <v>138</v>
      </c>
      <c r="D43" s="161"/>
      <c r="E43" s="161"/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61"/>
      <c r="Y43" s="161"/>
      <c r="Z43" s="161"/>
      <c r="AA43" s="161"/>
      <c r="AB43" s="162"/>
      <c r="AC43" s="116" t="s">
        <v>137</v>
      </c>
      <c r="AD43" s="117"/>
      <c r="AE43" s="117"/>
      <c r="AF43" s="118"/>
      <c r="AG43" s="7">
        <v>75000</v>
      </c>
      <c r="AH43" s="7">
        <v>75000</v>
      </c>
      <c r="AI43" s="7"/>
      <c r="AJ43" s="7"/>
      <c r="AK43" s="7">
        <v>150000</v>
      </c>
      <c r="AL43" s="7">
        <v>150000</v>
      </c>
      <c r="AM43" s="8">
        <f>AG43+AI43+AK43</f>
        <v>225000</v>
      </c>
      <c r="AN43" s="8">
        <f t="shared" si="1"/>
        <v>225000</v>
      </c>
    </row>
    <row r="44" spans="1:40" ht="21" customHeight="1" x14ac:dyDescent="0.25">
      <c r="A44" s="130" t="s">
        <v>136</v>
      </c>
      <c r="B44" s="131"/>
      <c r="C44" s="160" t="s">
        <v>135</v>
      </c>
      <c r="D44" s="161"/>
      <c r="E44" s="161"/>
      <c r="F44" s="161"/>
      <c r="G44" s="161"/>
      <c r="H44" s="161"/>
      <c r="I44" s="161"/>
      <c r="J44" s="161"/>
      <c r="K44" s="161"/>
      <c r="L44" s="161"/>
      <c r="M44" s="161"/>
      <c r="N44" s="161"/>
      <c r="O44" s="161"/>
      <c r="P44" s="161"/>
      <c r="Q44" s="161"/>
      <c r="R44" s="161"/>
      <c r="S44" s="161"/>
      <c r="T44" s="161"/>
      <c r="U44" s="161"/>
      <c r="V44" s="161"/>
      <c r="W44" s="161"/>
      <c r="X44" s="161"/>
      <c r="Y44" s="161"/>
      <c r="Z44" s="161"/>
      <c r="AA44" s="161"/>
      <c r="AB44" s="162"/>
      <c r="AC44" s="116" t="s">
        <v>134</v>
      </c>
      <c r="AD44" s="117"/>
      <c r="AE44" s="117"/>
      <c r="AF44" s="118"/>
      <c r="AG44" s="7">
        <v>500000</v>
      </c>
      <c r="AH44" s="7">
        <v>500000</v>
      </c>
      <c r="AI44" s="7"/>
      <c r="AJ44" s="7"/>
      <c r="AK44" s="7"/>
      <c r="AL44" s="7"/>
      <c r="AM44" s="8">
        <f>AG44+AI44+AK44</f>
        <v>500000</v>
      </c>
      <c r="AN44" s="8">
        <f t="shared" si="1"/>
        <v>500000</v>
      </c>
    </row>
    <row r="45" spans="1:40" s="28" customFormat="1" ht="21" customHeight="1" x14ac:dyDescent="0.25">
      <c r="A45" s="149" t="s">
        <v>133</v>
      </c>
      <c r="B45" s="150"/>
      <c r="C45" s="163" t="s">
        <v>132</v>
      </c>
      <c r="D45" s="164"/>
      <c r="E45" s="164"/>
      <c r="F45" s="164"/>
      <c r="G45" s="164"/>
      <c r="H45" s="164"/>
      <c r="I45" s="164"/>
      <c r="J45" s="164"/>
      <c r="K45" s="164"/>
      <c r="L45" s="164"/>
      <c r="M45" s="164"/>
      <c r="N45" s="164"/>
      <c r="O45" s="164"/>
      <c r="P45" s="164"/>
      <c r="Q45" s="164"/>
      <c r="R45" s="164"/>
      <c r="S45" s="164"/>
      <c r="T45" s="164"/>
      <c r="U45" s="164"/>
      <c r="V45" s="164"/>
      <c r="W45" s="164"/>
      <c r="X45" s="164"/>
      <c r="Y45" s="164"/>
      <c r="Z45" s="164"/>
      <c r="AA45" s="164"/>
      <c r="AB45" s="165"/>
      <c r="AC45" s="154" t="s">
        <v>131</v>
      </c>
      <c r="AD45" s="155"/>
      <c r="AE45" s="155"/>
      <c r="AF45" s="156"/>
      <c r="AG45" s="32">
        <f t="shared" ref="AG45:AN45" si="11">SUM(AG43:AG44)</f>
        <v>575000</v>
      </c>
      <c r="AH45" s="32">
        <f t="shared" si="11"/>
        <v>575000</v>
      </c>
      <c r="AI45" s="32">
        <f t="shared" si="11"/>
        <v>0</v>
      </c>
      <c r="AJ45" s="32">
        <f t="shared" si="11"/>
        <v>0</v>
      </c>
      <c r="AK45" s="32">
        <f t="shared" si="11"/>
        <v>150000</v>
      </c>
      <c r="AL45" s="32">
        <f t="shared" si="11"/>
        <v>150000</v>
      </c>
      <c r="AM45" s="30">
        <f t="shared" si="11"/>
        <v>725000</v>
      </c>
      <c r="AN45" s="30">
        <f t="shared" si="11"/>
        <v>725000</v>
      </c>
    </row>
    <row r="46" spans="1:40" ht="21" customHeight="1" x14ac:dyDescent="0.25">
      <c r="A46" s="130" t="s">
        <v>130</v>
      </c>
      <c r="B46" s="131"/>
      <c r="C46" s="160" t="s">
        <v>129</v>
      </c>
      <c r="D46" s="161"/>
      <c r="E46" s="161"/>
      <c r="F46" s="161"/>
      <c r="G46" s="161"/>
      <c r="H46" s="161"/>
      <c r="I46" s="161"/>
      <c r="J46" s="161"/>
      <c r="K46" s="161"/>
      <c r="L46" s="161"/>
      <c r="M46" s="161"/>
      <c r="N46" s="161"/>
      <c r="O46" s="161"/>
      <c r="P46" s="161"/>
      <c r="Q46" s="161"/>
      <c r="R46" s="161"/>
      <c r="S46" s="161"/>
      <c r="T46" s="161"/>
      <c r="U46" s="161"/>
      <c r="V46" s="161"/>
      <c r="W46" s="161"/>
      <c r="X46" s="161"/>
      <c r="Y46" s="161"/>
      <c r="Z46" s="161"/>
      <c r="AA46" s="161"/>
      <c r="AB46" s="162"/>
      <c r="AC46" s="116" t="s">
        <v>128</v>
      </c>
      <c r="AD46" s="117"/>
      <c r="AE46" s="117"/>
      <c r="AF46" s="118"/>
      <c r="AG46" s="7">
        <v>19612452</v>
      </c>
      <c r="AH46" s="7">
        <v>19516436</v>
      </c>
      <c r="AI46" s="7">
        <v>9409200</v>
      </c>
      <c r="AJ46" s="7">
        <v>9409200</v>
      </c>
      <c r="AK46" s="7">
        <v>3377000</v>
      </c>
      <c r="AL46" s="7">
        <v>3377000</v>
      </c>
      <c r="AM46" s="8">
        <f>AG46+AI46+AK46</f>
        <v>32398652</v>
      </c>
      <c r="AN46" s="8">
        <f t="shared" si="1"/>
        <v>32302636</v>
      </c>
    </row>
    <row r="47" spans="1:40" ht="21" customHeight="1" x14ac:dyDescent="0.25">
      <c r="A47" s="130" t="s">
        <v>127</v>
      </c>
      <c r="B47" s="131"/>
      <c r="C47" s="160" t="s">
        <v>126</v>
      </c>
      <c r="D47" s="161"/>
      <c r="E47" s="161"/>
      <c r="F47" s="161"/>
      <c r="G47" s="161"/>
      <c r="H47" s="161"/>
      <c r="I47" s="161"/>
      <c r="J47" s="161"/>
      <c r="K47" s="161"/>
      <c r="L47" s="161"/>
      <c r="M47" s="161"/>
      <c r="N47" s="161"/>
      <c r="O47" s="161"/>
      <c r="P47" s="161"/>
      <c r="Q47" s="161"/>
      <c r="R47" s="161"/>
      <c r="S47" s="161"/>
      <c r="T47" s="161"/>
      <c r="U47" s="161"/>
      <c r="V47" s="161"/>
      <c r="W47" s="161"/>
      <c r="X47" s="161"/>
      <c r="Y47" s="161"/>
      <c r="Z47" s="161"/>
      <c r="AA47" s="161"/>
      <c r="AB47" s="162"/>
      <c r="AC47" s="116" t="s">
        <v>125</v>
      </c>
      <c r="AD47" s="117"/>
      <c r="AE47" s="117"/>
      <c r="AF47" s="118"/>
      <c r="AG47" s="7">
        <v>2000000</v>
      </c>
      <c r="AH47" s="7">
        <v>2000000</v>
      </c>
      <c r="AI47" s="7"/>
      <c r="AJ47" s="7"/>
      <c r="AK47" s="7"/>
      <c r="AL47" s="7"/>
      <c r="AM47" s="8">
        <f t="shared" ref="AM47:AM50" si="12">AG47+AI47+AK47</f>
        <v>2000000</v>
      </c>
      <c r="AN47" s="8">
        <f t="shared" si="1"/>
        <v>2000000</v>
      </c>
    </row>
    <row r="48" spans="1:40" ht="21" customHeight="1" x14ac:dyDescent="0.25">
      <c r="A48" s="130" t="s">
        <v>124</v>
      </c>
      <c r="B48" s="131"/>
      <c r="C48" s="160" t="s">
        <v>123</v>
      </c>
      <c r="D48" s="161"/>
      <c r="E48" s="161"/>
      <c r="F48" s="161"/>
      <c r="G48" s="161"/>
      <c r="H48" s="161"/>
      <c r="I48" s="161"/>
      <c r="J48" s="161"/>
      <c r="K48" s="161"/>
      <c r="L48" s="161"/>
      <c r="M48" s="161"/>
      <c r="N48" s="161"/>
      <c r="O48" s="161"/>
      <c r="P48" s="161"/>
      <c r="Q48" s="161"/>
      <c r="R48" s="161"/>
      <c r="S48" s="161"/>
      <c r="T48" s="161"/>
      <c r="U48" s="161"/>
      <c r="V48" s="161"/>
      <c r="W48" s="161"/>
      <c r="X48" s="161"/>
      <c r="Y48" s="161"/>
      <c r="Z48" s="161"/>
      <c r="AA48" s="161"/>
      <c r="AB48" s="162"/>
      <c r="AC48" s="116" t="s">
        <v>122</v>
      </c>
      <c r="AD48" s="117"/>
      <c r="AE48" s="117"/>
      <c r="AF48" s="118"/>
      <c r="AG48" s="7"/>
      <c r="AH48" s="7"/>
      <c r="AI48" s="7"/>
      <c r="AJ48" s="7"/>
      <c r="AK48" s="7"/>
      <c r="AL48" s="7"/>
      <c r="AM48" s="8">
        <f t="shared" si="12"/>
        <v>0</v>
      </c>
      <c r="AN48" s="8">
        <f t="shared" si="1"/>
        <v>0</v>
      </c>
    </row>
    <row r="49" spans="1:40" ht="21" customHeight="1" x14ac:dyDescent="0.25">
      <c r="A49" s="130" t="s">
        <v>121</v>
      </c>
      <c r="B49" s="131"/>
      <c r="C49" s="160" t="s">
        <v>120</v>
      </c>
      <c r="D49" s="161"/>
      <c r="E49" s="161"/>
      <c r="F49" s="161"/>
      <c r="G49" s="161"/>
      <c r="H49" s="161"/>
      <c r="I49" s="161"/>
      <c r="J49" s="161"/>
      <c r="K49" s="161"/>
      <c r="L49" s="161"/>
      <c r="M49" s="161"/>
      <c r="N49" s="161"/>
      <c r="O49" s="161"/>
      <c r="P49" s="161"/>
      <c r="Q49" s="161"/>
      <c r="R49" s="161"/>
      <c r="S49" s="161"/>
      <c r="T49" s="161"/>
      <c r="U49" s="161"/>
      <c r="V49" s="161"/>
      <c r="W49" s="161"/>
      <c r="X49" s="161"/>
      <c r="Y49" s="161"/>
      <c r="Z49" s="161"/>
      <c r="AA49" s="161"/>
      <c r="AB49" s="162"/>
      <c r="AC49" s="116" t="s">
        <v>119</v>
      </c>
      <c r="AD49" s="117"/>
      <c r="AE49" s="117"/>
      <c r="AF49" s="118"/>
      <c r="AG49" s="7"/>
      <c r="AH49" s="7"/>
      <c r="AI49" s="7"/>
      <c r="AJ49" s="7"/>
      <c r="AK49" s="7"/>
      <c r="AL49" s="7"/>
      <c r="AM49" s="8">
        <f t="shared" si="12"/>
        <v>0</v>
      </c>
      <c r="AN49" s="8">
        <f t="shared" si="1"/>
        <v>0</v>
      </c>
    </row>
    <row r="50" spans="1:40" ht="21" customHeight="1" x14ac:dyDescent="0.25">
      <c r="A50" s="130" t="s">
        <v>118</v>
      </c>
      <c r="B50" s="131"/>
      <c r="C50" s="160" t="s">
        <v>117</v>
      </c>
      <c r="D50" s="161"/>
      <c r="E50" s="161"/>
      <c r="F50" s="161"/>
      <c r="G50" s="161"/>
      <c r="H50" s="161"/>
      <c r="I50" s="161"/>
      <c r="J50" s="161"/>
      <c r="K50" s="161"/>
      <c r="L50" s="161"/>
      <c r="M50" s="161"/>
      <c r="N50" s="161"/>
      <c r="O50" s="161"/>
      <c r="P50" s="161"/>
      <c r="Q50" s="161"/>
      <c r="R50" s="161"/>
      <c r="S50" s="161"/>
      <c r="T50" s="161"/>
      <c r="U50" s="161"/>
      <c r="V50" s="161"/>
      <c r="W50" s="161"/>
      <c r="X50" s="161"/>
      <c r="Y50" s="161"/>
      <c r="Z50" s="161"/>
      <c r="AA50" s="161"/>
      <c r="AB50" s="162"/>
      <c r="AC50" s="116" t="s">
        <v>116</v>
      </c>
      <c r="AD50" s="117"/>
      <c r="AE50" s="117"/>
      <c r="AF50" s="118"/>
      <c r="AG50" s="7">
        <v>754480</v>
      </c>
      <c r="AH50" s="7">
        <v>1150120</v>
      </c>
      <c r="AI50" s="7"/>
      <c r="AJ50" s="7"/>
      <c r="AK50" s="7">
        <v>25000</v>
      </c>
      <c r="AL50" s="7">
        <v>25000</v>
      </c>
      <c r="AM50" s="8">
        <f t="shared" si="12"/>
        <v>779480</v>
      </c>
      <c r="AN50" s="8">
        <f t="shared" si="1"/>
        <v>1175120</v>
      </c>
    </row>
    <row r="51" spans="1:40" s="28" customFormat="1" ht="21" customHeight="1" x14ac:dyDescent="0.25">
      <c r="A51" s="149" t="s">
        <v>115</v>
      </c>
      <c r="B51" s="150"/>
      <c r="C51" s="163" t="s">
        <v>114</v>
      </c>
      <c r="D51" s="164"/>
      <c r="E51" s="164"/>
      <c r="F51" s="164"/>
      <c r="G51" s="164"/>
      <c r="H51" s="164"/>
      <c r="I51" s="164"/>
      <c r="J51" s="164"/>
      <c r="K51" s="164"/>
      <c r="L51" s="164"/>
      <c r="M51" s="164"/>
      <c r="N51" s="164"/>
      <c r="O51" s="164"/>
      <c r="P51" s="164"/>
      <c r="Q51" s="164"/>
      <c r="R51" s="164"/>
      <c r="S51" s="164"/>
      <c r="T51" s="164"/>
      <c r="U51" s="164"/>
      <c r="V51" s="164"/>
      <c r="W51" s="164"/>
      <c r="X51" s="164"/>
      <c r="Y51" s="164"/>
      <c r="Z51" s="164"/>
      <c r="AA51" s="164"/>
      <c r="AB51" s="165"/>
      <c r="AC51" s="154" t="s">
        <v>113</v>
      </c>
      <c r="AD51" s="155"/>
      <c r="AE51" s="155"/>
      <c r="AF51" s="156"/>
      <c r="AG51" s="32">
        <f t="shared" ref="AG51:AN51" si="13">SUM(AG46:AG50)</f>
        <v>22366932</v>
      </c>
      <c r="AH51" s="32">
        <f t="shared" si="13"/>
        <v>22666556</v>
      </c>
      <c r="AI51" s="32">
        <f t="shared" si="13"/>
        <v>9409200</v>
      </c>
      <c r="AJ51" s="32">
        <f t="shared" si="13"/>
        <v>9409200</v>
      </c>
      <c r="AK51" s="32">
        <f t="shared" si="13"/>
        <v>3402000</v>
      </c>
      <c r="AL51" s="32">
        <f t="shared" si="13"/>
        <v>3402000</v>
      </c>
      <c r="AM51" s="30">
        <f t="shared" si="13"/>
        <v>35178132</v>
      </c>
      <c r="AN51" s="30">
        <f t="shared" si="13"/>
        <v>35477756</v>
      </c>
    </row>
    <row r="52" spans="1:40" s="29" customFormat="1" ht="21" customHeight="1" x14ac:dyDescent="0.25">
      <c r="A52" s="119" t="s">
        <v>112</v>
      </c>
      <c r="B52" s="120"/>
      <c r="C52" s="166" t="s">
        <v>111</v>
      </c>
      <c r="D52" s="167"/>
      <c r="E52" s="167"/>
      <c r="F52" s="167"/>
      <c r="G52" s="167"/>
      <c r="H52" s="167"/>
      <c r="I52" s="167"/>
      <c r="J52" s="167"/>
      <c r="K52" s="167"/>
      <c r="L52" s="167"/>
      <c r="M52" s="167"/>
      <c r="N52" s="167"/>
      <c r="O52" s="167"/>
      <c r="P52" s="167"/>
      <c r="Q52" s="167"/>
      <c r="R52" s="167"/>
      <c r="S52" s="167"/>
      <c r="T52" s="167"/>
      <c r="U52" s="167"/>
      <c r="V52" s="167"/>
      <c r="W52" s="167"/>
      <c r="X52" s="167"/>
      <c r="Y52" s="167"/>
      <c r="Z52" s="167"/>
      <c r="AA52" s="167"/>
      <c r="AB52" s="168"/>
      <c r="AC52" s="124" t="s">
        <v>110</v>
      </c>
      <c r="AD52" s="125"/>
      <c r="AE52" s="125"/>
      <c r="AF52" s="126"/>
      <c r="AG52" s="30">
        <f t="shared" ref="AG52:AN52" si="14">AG31+AG34+AG42+AG45+AG51</f>
        <v>122076203</v>
      </c>
      <c r="AH52" s="30">
        <f t="shared" si="14"/>
        <v>121841506</v>
      </c>
      <c r="AI52" s="30">
        <f t="shared" si="14"/>
        <v>50739089</v>
      </c>
      <c r="AJ52" s="30">
        <f t="shared" si="14"/>
        <v>50739089</v>
      </c>
      <c r="AK52" s="30">
        <f t="shared" si="14"/>
        <v>16041200</v>
      </c>
      <c r="AL52" s="30">
        <f t="shared" si="14"/>
        <v>15952360</v>
      </c>
      <c r="AM52" s="30">
        <f t="shared" si="14"/>
        <v>188856492</v>
      </c>
      <c r="AN52" s="30">
        <f t="shared" si="14"/>
        <v>188532955</v>
      </c>
    </row>
    <row r="53" spans="1:40" ht="21" customHeight="1" x14ac:dyDescent="0.25">
      <c r="A53" s="130" t="s">
        <v>109</v>
      </c>
      <c r="B53" s="131"/>
      <c r="C53" s="127" t="s">
        <v>108</v>
      </c>
      <c r="D53" s="128"/>
      <c r="E53" s="128"/>
      <c r="F53" s="128"/>
      <c r="G53" s="128"/>
      <c r="H53" s="128"/>
      <c r="I53" s="128"/>
      <c r="J53" s="128"/>
      <c r="K53" s="128"/>
      <c r="L53" s="128"/>
      <c r="M53" s="128"/>
      <c r="N53" s="128"/>
      <c r="O53" s="128"/>
      <c r="P53" s="128"/>
      <c r="Q53" s="128"/>
      <c r="R53" s="128"/>
      <c r="S53" s="128"/>
      <c r="T53" s="128"/>
      <c r="U53" s="128"/>
      <c r="V53" s="128"/>
      <c r="W53" s="128"/>
      <c r="X53" s="128"/>
      <c r="Y53" s="128"/>
      <c r="Z53" s="128"/>
      <c r="AA53" s="128"/>
      <c r="AB53" s="129"/>
      <c r="AC53" s="116" t="s">
        <v>107</v>
      </c>
      <c r="AD53" s="117"/>
      <c r="AE53" s="117"/>
      <c r="AF53" s="118"/>
      <c r="AG53" s="7"/>
      <c r="AH53" s="7"/>
      <c r="AI53" s="7"/>
      <c r="AJ53" s="7"/>
      <c r="AK53" s="7"/>
      <c r="AL53" s="7"/>
      <c r="AM53" s="8">
        <f>AG53+AI53+AK53</f>
        <v>0</v>
      </c>
      <c r="AN53" s="8">
        <f t="shared" si="1"/>
        <v>0</v>
      </c>
    </row>
    <row r="54" spans="1:40" ht="21" customHeight="1" x14ac:dyDescent="0.25">
      <c r="A54" s="130" t="s">
        <v>106</v>
      </c>
      <c r="B54" s="131"/>
      <c r="C54" s="127" t="s">
        <v>105</v>
      </c>
      <c r="D54" s="128"/>
      <c r="E54" s="128"/>
      <c r="F54" s="128"/>
      <c r="G54" s="128"/>
      <c r="H54" s="128"/>
      <c r="I54" s="128"/>
      <c r="J54" s="128"/>
      <c r="K54" s="128"/>
      <c r="L54" s="128"/>
      <c r="M54" s="128"/>
      <c r="N54" s="128"/>
      <c r="O54" s="128"/>
      <c r="P54" s="128"/>
      <c r="Q54" s="128"/>
      <c r="R54" s="128"/>
      <c r="S54" s="128"/>
      <c r="T54" s="128"/>
      <c r="U54" s="128"/>
      <c r="V54" s="128"/>
      <c r="W54" s="128"/>
      <c r="X54" s="128"/>
      <c r="Y54" s="128"/>
      <c r="Z54" s="128"/>
      <c r="AA54" s="128"/>
      <c r="AB54" s="129"/>
      <c r="AC54" s="116" t="s">
        <v>104</v>
      </c>
      <c r="AD54" s="117"/>
      <c r="AE54" s="117"/>
      <c r="AF54" s="118"/>
      <c r="AG54" s="7"/>
      <c r="AH54" s="7"/>
      <c r="AI54" s="7"/>
      <c r="AJ54" s="7"/>
      <c r="AK54" s="7"/>
      <c r="AL54" s="7"/>
      <c r="AM54" s="8">
        <f t="shared" ref="AM54:AM60" si="15">AG54+AI54+AK54</f>
        <v>0</v>
      </c>
      <c r="AN54" s="8">
        <f t="shared" si="1"/>
        <v>0</v>
      </c>
    </row>
    <row r="55" spans="1:40" ht="21" customHeight="1" x14ac:dyDescent="0.25">
      <c r="A55" s="130" t="s">
        <v>103</v>
      </c>
      <c r="B55" s="131"/>
      <c r="C55" s="157" t="s">
        <v>102</v>
      </c>
      <c r="D55" s="158"/>
      <c r="E55" s="158"/>
      <c r="F55" s="158"/>
      <c r="G55" s="158"/>
      <c r="H55" s="158"/>
      <c r="I55" s="158"/>
      <c r="J55" s="158"/>
      <c r="K55" s="158"/>
      <c r="L55" s="158"/>
      <c r="M55" s="158"/>
      <c r="N55" s="158"/>
      <c r="O55" s="158"/>
      <c r="P55" s="158"/>
      <c r="Q55" s="158"/>
      <c r="R55" s="158"/>
      <c r="S55" s="158"/>
      <c r="T55" s="158"/>
      <c r="U55" s="158"/>
      <c r="V55" s="158"/>
      <c r="W55" s="158"/>
      <c r="X55" s="158"/>
      <c r="Y55" s="158"/>
      <c r="Z55" s="158"/>
      <c r="AA55" s="158"/>
      <c r="AB55" s="159"/>
      <c r="AC55" s="116" t="s">
        <v>101</v>
      </c>
      <c r="AD55" s="117"/>
      <c r="AE55" s="117"/>
      <c r="AF55" s="118"/>
      <c r="AG55" s="7"/>
      <c r="AH55" s="7"/>
      <c r="AI55" s="7"/>
      <c r="AJ55" s="7"/>
      <c r="AK55" s="7"/>
      <c r="AL55" s="7"/>
      <c r="AM55" s="8">
        <f t="shared" si="15"/>
        <v>0</v>
      </c>
      <c r="AN55" s="8">
        <f t="shared" si="1"/>
        <v>0</v>
      </c>
    </row>
    <row r="56" spans="1:40" ht="21" customHeight="1" x14ac:dyDescent="0.25">
      <c r="A56" s="130" t="s">
        <v>100</v>
      </c>
      <c r="B56" s="131"/>
      <c r="C56" s="157" t="s">
        <v>99</v>
      </c>
      <c r="D56" s="158"/>
      <c r="E56" s="158"/>
      <c r="F56" s="158"/>
      <c r="G56" s="158"/>
      <c r="H56" s="158"/>
      <c r="I56" s="158"/>
      <c r="J56" s="158"/>
      <c r="K56" s="158"/>
      <c r="L56" s="158"/>
      <c r="M56" s="158"/>
      <c r="N56" s="158"/>
      <c r="O56" s="158"/>
      <c r="P56" s="158"/>
      <c r="Q56" s="158"/>
      <c r="R56" s="158"/>
      <c r="S56" s="158"/>
      <c r="T56" s="158"/>
      <c r="U56" s="158"/>
      <c r="V56" s="158"/>
      <c r="W56" s="158"/>
      <c r="X56" s="158"/>
      <c r="Y56" s="158"/>
      <c r="Z56" s="158"/>
      <c r="AA56" s="158"/>
      <c r="AB56" s="159"/>
      <c r="AC56" s="116" t="s">
        <v>98</v>
      </c>
      <c r="AD56" s="117"/>
      <c r="AE56" s="117"/>
      <c r="AF56" s="118"/>
      <c r="AG56" s="7"/>
      <c r="AH56" s="7"/>
      <c r="AI56" s="7"/>
      <c r="AJ56" s="7"/>
      <c r="AK56" s="7"/>
      <c r="AL56" s="7"/>
      <c r="AM56" s="8">
        <f t="shared" si="15"/>
        <v>0</v>
      </c>
      <c r="AN56" s="8">
        <f t="shared" si="1"/>
        <v>0</v>
      </c>
    </row>
    <row r="57" spans="1:40" ht="21" customHeight="1" x14ac:dyDescent="0.25">
      <c r="A57" s="130" t="s">
        <v>97</v>
      </c>
      <c r="B57" s="131"/>
      <c r="C57" s="157" t="s">
        <v>96</v>
      </c>
      <c r="D57" s="158"/>
      <c r="E57" s="158"/>
      <c r="F57" s="158"/>
      <c r="G57" s="158"/>
      <c r="H57" s="158"/>
      <c r="I57" s="158"/>
      <c r="J57" s="158"/>
      <c r="K57" s="158"/>
      <c r="L57" s="158"/>
      <c r="M57" s="158"/>
      <c r="N57" s="158"/>
      <c r="O57" s="158"/>
      <c r="P57" s="158"/>
      <c r="Q57" s="158"/>
      <c r="R57" s="158"/>
      <c r="S57" s="158"/>
      <c r="T57" s="158"/>
      <c r="U57" s="158"/>
      <c r="V57" s="158"/>
      <c r="W57" s="158"/>
      <c r="X57" s="158"/>
      <c r="Y57" s="158"/>
      <c r="Z57" s="158"/>
      <c r="AA57" s="158"/>
      <c r="AB57" s="159"/>
      <c r="AC57" s="116" t="s">
        <v>95</v>
      </c>
      <c r="AD57" s="117"/>
      <c r="AE57" s="117"/>
      <c r="AF57" s="118"/>
      <c r="AG57" s="7"/>
      <c r="AH57" s="7"/>
      <c r="AI57" s="7"/>
      <c r="AJ57" s="7"/>
      <c r="AK57" s="7"/>
      <c r="AL57" s="7"/>
      <c r="AM57" s="8">
        <f t="shared" si="15"/>
        <v>0</v>
      </c>
      <c r="AN57" s="8">
        <f t="shared" si="1"/>
        <v>0</v>
      </c>
    </row>
    <row r="58" spans="1:40" ht="21" customHeight="1" x14ac:dyDescent="0.25">
      <c r="A58" s="130" t="s">
        <v>94</v>
      </c>
      <c r="B58" s="131"/>
      <c r="C58" s="127" t="s">
        <v>93</v>
      </c>
      <c r="D58" s="128"/>
      <c r="E58" s="128"/>
      <c r="F58" s="128"/>
      <c r="G58" s="128"/>
      <c r="H58" s="128"/>
      <c r="I58" s="128"/>
      <c r="J58" s="128"/>
      <c r="K58" s="128"/>
      <c r="L58" s="128"/>
      <c r="M58" s="128"/>
      <c r="N58" s="128"/>
      <c r="O58" s="128"/>
      <c r="P58" s="128"/>
      <c r="Q58" s="128"/>
      <c r="R58" s="128"/>
      <c r="S58" s="128"/>
      <c r="T58" s="128"/>
      <c r="U58" s="128"/>
      <c r="V58" s="128"/>
      <c r="W58" s="128"/>
      <c r="X58" s="128"/>
      <c r="Y58" s="128"/>
      <c r="Z58" s="128"/>
      <c r="AA58" s="128"/>
      <c r="AB58" s="129"/>
      <c r="AC58" s="116" t="s">
        <v>92</v>
      </c>
      <c r="AD58" s="117"/>
      <c r="AE58" s="117"/>
      <c r="AF58" s="118"/>
      <c r="AG58" s="7"/>
      <c r="AH58" s="7"/>
      <c r="AI58" s="7"/>
      <c r="AJ58" s="7"/>
      <c r="AK58" s="7"/>
      <c r="AL58" s="7"/>
      <c r="AM58" s="8">
        <f t="shared" si="15"/>
        <v>0</v>
      </c>
      <c r="AN58" s="8">
        <f t="shared" si="1"/>
        <v>0</v>
      </c>
    </row>
    <row r="59" spans="1:40" ht="21" customHeight="1" x14ac:dyDescent="0.25">
      <c r="A59" s="130" t="s">
        <v>91</v>
      </c>
      <c r="B59" s="131"/>
      <c r="C59" s="127" t="s">
        <v>90</v>
      </c>
      <c r="D59" s="128"/>
      <c r="E59" s="128"/>
      <c r="F59" s="128"/>
      <c r="G59" s="128"/>
      <c r="H59" s="128"/>
      <c r="I59" s="128"/>
      <c r="J59" s="128"/>
      <c r="K59" s="128"/>
      <c r="L59" s="128"/>
      <c r="M59" s="128"/>
      <c r="N59" s="128"/>
      <c r="O59" s="128"/>
      <c r="P59" s="128"/>
      <c r="Q59" s="128"/>
      <c r="R59" s="128"/>
      <c r="S59" s="128"/>
      <c r="T59" s="128"/>
      <c r="U59" s="128"/>
      <c r="V59" s="128"/>
      <c r="W59" s="128"/>
      <c r="X59" s="128"/>
      <c r="Y59" s="128"/>
      <c r="Z59" s="128"/>
      <c r="AA59" s="128"/>
      <c r="AB59" s="129"/>
      <c r="AC59" s="116" t="s">
        <v>89</v>
      </c>
      <c r="AD59" s="117"/>
      <c r="AE59" s="117"/>
      <c r="AF59" s="118"/>
      <c r="AG59" s="7"/>
      <c r="AH59" s="7"/>
      <c r="AI59" s="7"/>
      <c r="AJ59" s="7"/>
      <c r="AK59" s="7"/>
      <c r="AL59" s="7"/>
      <c r="AM59" s="8">
        <f t="shared" si="15"/>
        <v>0</v>
      </c>
      <c r="AN59" s="8">
        <f t="shared" si="1"/>
        <v>0</v>
      </c>
    </row>
    <row r="60" spans="1:40" ht="21" customHeight="1" x14ac:dyDescent="0.25">
      <c r="A60" s="130" t="s">
        <v>88</v>
      </c>
      <c r="B60" s="131"/>
      <c r="C60" s="127" t="s">
        <v>87</v>
      </c>
      <c r="D60" s="128"/>
      <c r="E60" s="128"/>
      <c r="F60" s="128"/>
      <c r="G60" s="128"/>
      <c r="H60" s="128"/>
      <c r="I60" s="128"/>
      <c r="J60" s="128"/>
      <c r="K60" s="128"/>
      <c r="L60" s="128"/>
      <c r="M60" s="128"/>
      <c r="N60" s="128"/>
      <c r="O60" s="128"/>
      <c r="P60" s="128"/>
      <c r="Q60" s="128"/>
      <c r="R60" s="128"/>
      <c r="S60" s="128"/>
      <c r="T60" s="128"/>
      <c r="U60" s="128"/>
      <c r="V60" s="128"/>
      <c r="W60" s="128"/>
      <c r="X60" s="128"/>
      <c r="Y60" s="128"/>
      <c r="Z60" s="128"/>
      <c r="AA60" s="128"/>
      <c r="AB60" s="129"/>
      <c r="AC60" s="116" t="s">
        <v>86</v>
      </c>
      <c r="AD60" s="117"/>
      <c r="AE60" s="117"/>
      <c r="AF60" s="118"/>
      <c r="AG60" s="7">
        <v>24561000</v>
      </c>
      <c r="AH60" s="7">
        <v>24561000</v>
      </c>
      <c r="AI60" s="7"/>
      <c r="AJ60" s="7"/>
      <c r="AK60" s="7"/>
      <c r="AL60" s="7"/>
      <c r="AM60" s="8">
        <f t="shared" si="15"/>
        <v>24561000</v>
      </c>
      <c r="AN60" s="8">
        <f t="shared" si="1"/>
        <v>24561000</v>
      </c>
    </row>
    <row r="61" spans="1:40" s="29" customFormat="1" ht="21" customHeight="1" x14ac:dyDescent="0.25">
      <c r="A61" s="119" t="s">
        <v>85</v>
      </c>
      <c r="B61" s="120"/>
      <c r="C61" s="121" t="s">
        <v>84</v>
      </c>
      <c r="D61" s="122"/>
      <c r="E61" s="122"/>
      <c r="F61" s="122"/>
      <c r="G61" s="122"/>
      <c r="H61" s="122"/>
      <c r="I61" s="122"/>
      <c r="J61" s="122"/>
      <c r="K61" s="122"/>
      <c r="L61" s="122"/>
      <c r="M61" s="122"/>
      <c r="N61" s="122"/>
      <c r="O61" s="122"/>
      <c r="P61" s="122"/>
      <c r="Q61" s="122"/>
      <c r="R61" s="122"/>
      <c r="S61" s="122"/>
      <c r="T61" s="122"/>
      <c r="U61" s="122"/>
      <c r="V61" s="122"/>
      <c r="W61" s="122"/>
      <c r="X61" s="122"/>
      <c r="Y61" s="122"/>
      <c r="Z61" s="122"/>
      <c r="AA61" s="122"/>
      <c r="AB61" s="123"/>
      <c r="AC61" s="124" t="s">
        <v>83</v>
      </c>
      <c r="AD61" s="125"/>
      <c r="AE61" s="125"/>
      <c r="AF61" s="126"/>
      <c r="AG61" s="30">
        <f t="shared" ref="AG61:AN61" si="16">SUM(AG53:AG60)</f>
        <v>24561000</v>
      </c>
      <c r="AH61" s="30">
        <f t="shared" si="16"/>
        <v>24561000</v>
      </c>
      <c r="AI61" s="30">
        <f t="shared" si="16"/>
        <v>0</v>
      </c>
      <c r="AJ61" s="30">
        <f t="shared" si="16"/>
        <v>0</v>
      </c>
      <c r="AK61" s="30">
        <f t="shared" si="16"/>
        <v>0</v>
      </c>
      <c r="AL61" s="30">
        <f t="shared" si="16"/>
        <v>0</v>
      </c>
      <c r="AM61" s="30">
        <f t="shared" si="16"/>
        <v>24561000</v>
      </c>
      <c r="AN61" s="30">
        <f t="shared" si="16"/>
        <v>24561000</v>
      </c>
    </row>
    <row r="62" spans="1:40" ht="21" customHeight="1" x14ac:dyDescent="0.25">
      <c r="A62" s="130" t="s">
        <v>82</v>
      </c>
      <c r="B62" s="131"/>
      <c r="C62" s="146" t="s">
        <v>81</v>
      </c>
      <c r="D62" s="147"/>
      <c r="E62" s="147"/>
      <c r="F62" s="147"/>
      <c r="G62" s="147"/>
      <c r="H62" s="147"/>
      <c r="I62" s="147"/>
      <c r="J62" s="147"/>
      <c r="K62" s="147"/>
      <c r="L62" s="147"/>
      <c r="M62" s="147"/>
      <c r="N62" s="147"/>
      <c r="O62" s="147"/>
      <c r="P62" s="147"/>
      <c r="Q62" s="147"/>
      <c r="R62" s="147"/>
      <c r="S62" s="147"/>
      <c r="T62" s="147"/>
      <c r="U62" s="147"/>
      <c r="V62" s="147"/>
      <c r="W62" s="147"/>
      <c r="X62" s="147"/>
      <c r="Y62" s="147"/>
      <c r="Z62" s="147"/>
      <c r="AA62" s="147"/>
      <c r="AB62" s="148"/>
      <c r="AC62" s="116" t="s">
        <v>80</v>
      </c>
      <c r="AD62" s="117"/>
      <c r="AE62" s="117"/>
      <c r="AF62" s="118"/>
      <c r="AG62" s="7"/>
      <c r="AH62" s="7"/>
      <c r="AI62" s="7"/>
      <c r="AJ62" s="7"/>
      <c r="AK62" s="7"/>
      <c r="AL62" s="7"/>
      <c r="AM62" s="8">
        <f>AG62+AI62+AK62</f>
        <v>0</v>
      </c>
      <c r="AN62" s="8">
        <f t="shared" si="1"/>
        <v>0</v>
      </c>
    </row>
    <row r="63" spans="1:40" ht="21" customHeight="1" x14ac:dyDescent="0.25">
      <c r="A63" s="130">
        <v>56</v>
      </c>
      <c r="B63" s="131"/>
      <c r="C63" s="146" t="s">
        <v>79</v>
      </c>
      <c r="D63" s="147"/>
      <c r="E63" s="147"/>
      <c r="F63" s="147"/>
      <c r="G63" s="147"/>
      <c r="H63" s="147"/>
      <c r="I63" s="147"/>
      <c r="J63" s="147"/>
      <c r="K63" s="147"/>
      <c r="L63" s="147"/>
      <c r="M63" s="147"/>
      <c r="N63" s="147"/>
      <c r="O63" s="147"/>
      <c r="P63" s="147"/>
      <c r="Q63" s="147"/>
      <c r="R63" s="147"/>
      <c r="S63" s="147"/>
      <c r="T63" s="147"/>
      <c r="U63" s="147"/>
      <c r="V63" s="147"/>
      <c r="W63" s="147"/>
      <c r="X63" s="147"/>
      <c r="Y63" s="147"/>
      <c r="Z63" s="147"/>
      <c r="AA63" s="147"/>
      <c r="AB63" s="148"/>
      <c r="AC63" s="116" t="s">
        <v>78</v>
      </c>
      <c r="AD63" s="117"/>
      <c r="AE63" s="117"/>
      <c r="AF63" s="118"/>
      <c r="AG63" s="7">
        <v>161920262</v>
      </c>
      <c r="AH63" s="7">
        <v>491210</v>
      </c>
      <c r="AI63" s="7"/>
      <c r="AJ63" s="7"/>
      <c r="AK63" s="7"/>
      <c r="AL63" s="7"/>
      <c r="AM63" s="8">
        <f t="shared" ref="AM63:AM65" si="17">AG63+AI63+AK63</f>
        <v>161920262</v>
      </c>
      <c r="AN63" s="8">
        <f t="shared" si="1"/>
        <v>491210</v>
      </c>
    </row>
    <row r="64" spans="1:40" ht="21" customHeight="1" x14ac:dyDescent="0.25">
      <c r="A64" s="130">
        <v>57</v>
      </c>
      <c r="B64" s="131"/>
      <c r="C64" s="146" t="s">
        <v>77</v>
      </c>
      <c r="D64" s="147"/>
      <c r="E64" s="147"/>
      <c r="F64" s="147"/>
      <c r="G64" s="147"/>
      <c r="H64" s="147"/>
      <c r="I64" s="147"/>
      <c r="J64" s="147"/>
      <c r="K64" s="147"/>
      <c r="L64" s="147"/>
      <c r="M64" s="147"/>
      <c r="N64" s="147"/>
      <c r="O64" s="147"/>
      <c r="P64" s="147"/>
      <c r="Q64" s="147"/>
      <c r="R64" s="147"/>
      <c r="S64" s="147"/>
      <c r="T64" s="147"/>
      <c r="U64" s="147"/>
      <c r="V64" s="147"/>
      <c r="W64" s="147"/>
      <c r="X64" s="147"/>
      <c r="Y64" s="147"/>
      <c r="Z64" s="147"/>
      <c r="AA64" s="147"/>
      <c r="AB64" s="148"/>
      <c r="AC64" s="116" t="s">
        <v>76</v>
      </c>
      <c r="AD64" s="117"/>
      <c r="AE64" s="117"/>
      <c r="AF64" s="118"/>
      <c r="AG64" s="7"/>
      <c r="AH64" s="7"/>
      <c r="AI64" s="7"/>
      <c r="AJ64" s="7"/>
      <c r="AK64" s="7"/>
      <c r="AL64" s="7"/>
      <c r="AM64" s="8">
        <f t="shared" si="17"/>
        <v>0</v>
      </c>
      <c r="AN64" s="8">
        <f t="shared" si="1"/>
        <v>0</v>
      </c>
    </row>
    <row r="65" spans="1:40" ht="21" customHeight="1" x14ac:dyDescent="0.25">
      <c r="A65" s="130">
        <v>58</v>
      </c>
      <c r="B65" s="131"/>
      <c r="C65" s="146" t="s">
        <v>75</v>
      </c>
      <c r="D65" s="147"/>
      <c r="E65" s="147"/>
      <c r="F65" s="147"/>
      <c r="G65" s="147"/>
      <c r="H65" s="147"/>
      <c r="I65" s="147"/>
      <c r="J65" s="147"/>
      <c r="K65" s="147"/>
      <c r="L65" s="147"/>
      <c r="M65" s="147"/>
      <c r="N65" s="147"/>
      <c r="O65" s="147"/>
      <c r="P65" s="147"/>
      <c r="Q65" s="147"/>
      <c r="R65" s="147"/>
      <c r="S65" s="147"/>
      <c r="T65" s="147"/>
      <c r="U65" s="147"/>
      <c r="V65" s="147"/>
      <c r="W65" s="147"/>
      <c r="X65" s="147"/>
      <c r="Y65" s="147"/>
      <c r="Z65" s="147"/>
      <c r="AA65" s="147"/>
      <c r="AB65" s="148"/>
      <c r="AC65" s="116" t="s">
        <v>74</v>
      </c>
      <c r="AD65" s="117"/>
      <c r="AE65" s="117"/>
      <c r="AF65" s="118"/>
      <c r="AG65" s="7"/>
      <c r="AH65" s="7"/>
      <c r="AI65" s="7"/>
      <c r="AJ65" s="7"/>
      <c r="AK65" s="7"/>
      <c r="AL65" s="7"/>
      <c r="AM65" s="8">
        <f t="shared" si="17"/>
        <v>0</v>
      </c>
      <c r="AN65" s="8">
        <f t="shared" si="1"/>
        <v>0</v>
      </c>
    </row>
    <row r="66" spans="1:40" s="28" customFormat="1" ht="21" customHeight="1" x14ac:dyDescent="0.25">
      <c r="A66" s="149">
        <v>59</v>
      </c>
      <c r="B66" s="150"/>
      <c r="C66" s="151" t="s">
        <v>73</v>
      </c>
      <c r="D66" s="152"/>
      <c r="E66" s="152"/>
      <c r="F66" s="152"/>
      <c r="G66" s="152"/>
      <c r="H66" s="152"/>
      <c r="I66" s="152"/>
      <c r="J66" s="152"/>
      <c r="K66" s="152"/>
      <c r="L66" s="152"/>
      <c r="M66" s="152"/>
      <c r="N66" s="152"/>
      <c r="O66" s="152"/>
      <c r="P66" s="152"/>
      <c r="Q66" s="152"/>
      <c r="R66" s="152"/>
      <c r="S66" s="152"/>
      <c r="T66" s="152"/>
      <c r="U66" s="152"/>
      <c r="V66" s="152"/>
      <c r="W66" s="152"/>
      <c r="X66" s="152"/>
      <c r="Y66" s="152"/>
      <c r="Z66" s="152"/>
      <c r="AA66" s="152"/>
      <c r="AB66" s="153"/>
      <c r="AC66" s="154" t="s">
        <v>72</v>
      </c>
      <c r="AD66" s="155"/>
      <c r="AE66" s="155"/>
      <c r="AF66" s="156"/>
      <c r="AG66" s="32">
        <f t="shared" ref="AG66:AN66" si="18">SUM(AG63:AG65)</f>
        <v>161920262</v>
      </c>
      <c r="AH66" s="32">
        <f t="shared" si="18"/>
        <v>491210</v>
      </c>
      <c r="AI66" s="32">
        <f t="shared" si="18"/>
        <v>0</v>
      </c>
      <c r="AJ66" s="32">
        <f t="shared" si="18"/>
        <v>0</v>
      </c>
      <c r="AK66" s="32">
        <f t="shared" si="18"/>
        <v>0</v>
      </c>
      <c r="AL66" s="32">
        <f t="shared" si="18"/>
        <v>0</v>
      </c>
      <c r="AM66" s="30">
        <f t="shared" si="18"/>
        <v>161920262</v>
      </c>
      <c r="AN66" s="30">
        <f t="shared" si="18"/>
        <v>491210</v>
      </c>
    </row>
    <row r="67" spans="1:40" ht="21" customHeight="1" x14ac:dyDescent="0.25">
      <c r="A67" s="130">
        <v>60</v>
      </c>
      <c r="B67" s="131"/>
      <c r="C67" s="146" t="s">
        <v>71</v>
      </c>
      <c r="D67" s="147"/>
      <c r="E67" s="147"/>
      <c r="F67" s="147"/>
      <c r="G67" s="147"/>
      <c r="H67" s="147"/>
      <c r="I67" s="147"/>
      <c r="J67" s="147"/>
      <c r="K67" s="147"/>
      <c r="L67" s="147"/>
      <c r="M67" s="147"/>
      <c r="N67" s="147"/>
      <c r="O67" s="147"/>
      <c r="P67" s="147"/>
      <c r="Q67" s="147"/>
      <c r="R67" s="147"/>
      <c r="S67" s="147"/>
      <c r="T67" s="147"/>
      <c r="U67" s="147"/>
      <c r="V67" s="147"/>
      <c r="W67" s="147"/>
      <c r="X67" s="147"/>
      <c r="Y67" s="147"/>
      <c r="Z67" s="147"/>
      <c r="AA67" s="147"/>
      <c r="AB67" s="148"/>
      <c r="AC67" s="116" t="s">
        <v>70</v>
      </c>
      <c r="AD67" s="117"/>
      <c r="AE67" s="117"/>
      <c r="AF67" s="118"/>
      <c r="AG67" s="7"/>
      <c r="AH67" s="7"/>
      <c r="AI67" s="7"/>
      <c r="AJ67" s="7"/>
      <c r="AK67" s="7"/>
      <c r="AL67" s="7"/>
      <c r="AM67" s="8">
        <f>AG67+AI67+AK67</f>
        <v>0</v>
      </c>
      <c r="AN67" s="8">
        <f t="shared" si="1"/>
        <v>0</v>
      </c>
    </row>
    <row r="68" spans="1:40" ht="21" customHeight="1" x14ac:dyDescent="0.25">
      <c r="A68" s="130">
        <v>61</v>
      </c>
      <c r="B68" s="131"/>
      <c r="C68" s="146" t="s">
        <v>69</v>
      </c>
      <c r="D68" s="147"/>
      <c r="E68" s="147"/>
      <c r="F68" s="147"/>
      <c r="G68" s="147"/>
      <c r="H68" s="147"/>
      <c r="I68" s="147"/>
      <c r="J68" s="147"/>
      <c r="K68" s="147"/>
      <c r="L68" s="147"/>
      <c r="M68" s="147"/>
      <c r="N68" s="147"/>
      <c r="O68" s="147"/>
      <c r="P68" s="147"/>
      <c r="Q68" s="147"/>
      <c r="R68" s="147"/>
      <c r="S68" s="147"/>
      <c r="T68" s="147"/>
      <c r="U68" s="147"/>
      <c r="V68" s="147"/>
      <c r="W68" s="147"/>
      <c r="X68" s="147"/>
      <c r="Y68" s="147"/>
      <c r="Z68" s="147"/>
      <c r="AA68" s="147"/>
      <c r="AB68" s="148"/>
      <c r="AC68" s="116" t="s">
        <v>68</v>
      </c>
      <c r="AD68" s="117"/>
      <c r="AE68" s="117"/>
      <c r="AF68" s="118"/>
      <c r="AG68" s="7"/>
      <c r="AH68" s="7"/>
      <c r="AI68" s="7"/>
      <c r="AJ68" s="7"/>
      <c r="AK68" s="7"/>
      <c r="AL68" s="7"/>
      <c r="AM68" s="8">
        <f t="shared" ref="AM68:AN83" si="19">AG68+AI68+AK68</f>
        <v>0</v>
      </c>
      <c r="AN68" s="8">
        <f t="shared" si="1"/>
        <v>0</v>
      </c>
    </row>
    <row r="69" spans="1:40" ht="21" customHeight="1" x14ac:dyDescent="0.25">
      <c r="A69" s="130">
        <v>62</v>
      </c>
      <c r="B69" s="131"/>
      <c r="C69" s="146" t="s">
        <v>67</v>
      </c>
      <c r="D69" s="147"/>
      <c r="E69" s="147"/>
      <c r="F69" s="147"/>
      <c r="G69" s="147"/>
      <c r="H69" s="147"/>
      <c r="I69" s="147"/>
      <c r="J69" s="147"/>
      <c r="K69" s="147"/>
      <c r="L69" s="147"/>
      <c r="M69" s="147"/>
      <c r="N69" s="147"/>
      <c r="O69" s="147"/>
      <c r="P69" s="147"/>
      <c r="Q69" s="147"/>
      <c r="R69" s="147"/>
      <c r="S69" s="147"/>
      <c r="T69" s="147"/>
      <c r="U69" s="147"/>
      <c r="V69" s="147"/>
      <c r="W69" s="147"/>
      <c r="X69" s="147"/>
      <c r="Y69" s="147"/>
      <c r="Z69" s="147"/>
      <c r="AA69" s="147"/>
      <c r="AB69" s="148"/>
      <c r="AC69" s="116" t="s">
        <v>66</v>
      </c>
      <c r="AD69" s="117"/>
      <c r="AE69" s="117"/>
      <c r="AF69" s="118"/>
      <c r="AG69" s="7"/>
      <c r="AH69" s="7"/>
      <c r="AI69" s="7"/>
      <c r="AJ69" s="7"/>
      <c r="AK69" s="7"/>
      <c r="AL69" s="7"/>
      <c r="AM69" s="8">
        <f t="shared" si="19"/>
        <v>0</v>
      </c>
      <c r="AN69" s="8">
        <f t="shared" si="1"/>
        <v>0</v>
      </c>
    </row>
    <row r="70" spans="1:40" ht="21" customHeight="1" x14ac:dyDescent="0.25">
      <c r="A70" s="130">
        <v>63</v>
      </c>
      <c r="B70" s="131"/>
      <c r="C70" s="146" t="s">
        <v>65</v>
      </c>
      <c r="D70" s="147"/>
      <c r="E70" s="147"/>
      <c r="F70" s="147"/>
      <c r="G70" s="147"/>
      <c r="H70" s="147"/>
      <c r="I70" s="147"/>
      <c r="J70" s="147"/>
      <c r="K70" s="147"/>
      <c r="L70" s="147"/>
      <c r="M70" s="147"/>
      <c r="N70" s="147"/>
      <c r="O70" s="147"/>
      <c r="P70" s="147"/>
      <c r="Q70" s="147"/>
      <c r="R70" s="147"/>
      <c r="S70" s="147"/>
      <c r="T70" s="147"/>
      <c r="U70" s="147"/>
      <c r="V70" s="147"/>
      <c r="W70" s="147"/>
      <c r="X70" s="147"/>
      <c r="Y70" s="147"/>
      <c r="Z70" s="147"/>
      <c r="AA70" s="147"/>
      <c r="AB70" s="148"/>
      <c r="AC70" s="116" t="s">
        <v>64</v>
      </c>
      <c r="AD70" s="117"/>
      <c r="AE70" s="117"/>
      <c r="AF70" s="118"/>
      <c r="AG70" s="7">
        <v>2093049</v>
      </c>
      <c r="AH70" s="7">
        <v>2318049</v>
      </c>
      <c r="AI70" s="7"/>
      <c r="AJ70" s="7"/>
      <c r="AK70" s="7"/>
      <c r="AL70" s="7"/>
      <c r="AM70" s="8">
        <f t="shared" si="19"/>
        <v>2093049</v>
      </c>
      <c r="AN70" s="8">
        <f t="shared" si="1"/>
        <v>2318049</v>
      </c>
    </row>
    <row r="71" spans="1:40" ht="21" customHeight="1" x14ac:dyDescent="0.25">
      <c r="A71" s="130">
        <v>64</v>
      </c>
      <c r="B71" s="131"/>
      <c r="C71" s="146" t="s">
        <v>63</v>
      </c>
      <c r="D71" s="147"/>
      <c r="E71" s="147"/>
      <c r="F71" s="147"/>
      <c r="G71" s="147"/>
      <c r="H71" s="147"/>
      <c r="I71" s="147"/>
      <c r="J71" s="147"/>
      <c r="K71" s="147"/>
      <c r="L71" s="147"/>
      <c r="M71" s="147"/>
      <c r="N71" s="147"/>
      <c r="O71" s="147"/>
      <c r="P71" s="147"/>
      <c r="Q71" s="147"/>
      <c r="R71" s="147"/>
      <c r="S71" s="147"/>
      <c r="T71" s="147"/>
      <c r="U71" s="147"/>
      <c r="V71" s="147"/>
      <c r="W71" s="147"/>
      <c r="X71" s="147"/>
      <c r="Y71" s="147"/>
      <c r="Z71" s="147"/>
      <c r="AA71" s="147"/>
      <c r="AB71" s="148"/>
      <c r="AC71" s="116" t="s">
        <v>62</v>
      </c>
      <c r="AD71" s="117"/>
      <c r="AE71" s="117"/>
      <c r="AF71" s="118"/>
      <c r="AG71" s="7"/>
      <c r="AH71" s="7"/>
      <c r="AI71" s="7"/>
      <c r="AJ71" s="7"/>
      <c r="AK71" s="7"/>
      <c r="AL71" s="7"/>
      <c r="AM71" s="8">
        <f t="shared" si="19"/>
        <v>0</v>
      </c>
      <c r="AN71" s="8">
        <f t="shared" si="1"/>
        <v>0</v>
      </c>
    </row>
    <row r="72" spans="1:40" ht="21" customHeight="1" x14ac:dyDescent="0.25">
      <c r="A72" s="130">
        <v>65</v>
      </c>
      <c r="B72" s="131"/>
      <c r="C72" s="146" t="s">
        <v>61</v>
      </c>
      <c r="D72" s="147"/>
      <c r="E72" s="147"/>
      <c r="F72" s="147"/>
      <c r="G72" s="147"/>
      <c r="H72" s="147"/>
      <c r="I72" s="147"/>
      <c r="J72" s="147"/>
      <c r="K72" s="147"/>
      <c r="L72" s="147"/>
      <c r="M72" s="147"/>
      <c r="N72" s="147"/>
      <c r="O72" s="147"/>
      <c r="P72" s="147"/>
      <c r="Q72" s="147"/>
      <c r="R72" s="147"/>
      <c r="S72" s="147"/>
      <c r="T72" s="147"/>
      <c r="U72" s="147"/>
      <c r="V72" s="147"/>
      <c r="W72" s="147"/>
      <c r="X72" s="147"/>
      <c r="Y72" s="147"/>
      <c r="Z72" s="147"/>
      <c r="AA72" s="147"/>
      <c r="AB72" s="148"/>
      <c r="AC72" s="116" t="s">
        <v>60</v>
      </c>
      <c r="AD72" s="117"/>
      <c r="AE72" s="117"/>
      <c r="AF72" s="118"/>
      <c r="AG72" s="7"/>
      <c r="AH72" s="7"/>
      <c r="AI72" s="7"/>
      <c r="AJ72" s="7"/>
      <c r="AK72" s="7"/>
      <c r="AL72" s="7"/>
      <c r="AM72" s="8">
        <f t="shared" si="19"/>
        <v>0</v>
      </c>
      <c r="AN72" s="8">
        <f t="shared" si="1"/>
        <v>0</v>
      </c>
    </row>
    <row r="73" spans="1:40" ht="21" customHeight="1" x14ac:dyDescent="0.25">
      <c r="A73" s="130">
        <v>66</v>
      </c>
      <c r="B73" s="131"/>
      <c r="C73" s="146" t="s">
        <v>59</v>
      </c>
      <c r="D73" s="147"/>
      <c r="E73" s="147"/>
      <c r="F73" s="147"/>
      <c r="G73" s="147"/>
      <c r="H73" s="147"/>
      <c r="I73" s="147"/>
      <c r="J73" s="147"/>
      <c r="K73" s="147"/>
      <c r="L73" s="147"/>
      <c r="M73" s="147"/>
      <c r="N73" s="147"/>
      <c r="O73" s="147"/>
      <c r="P73" s="147"/>
      <c r="Q73" s="147"/>
      <c r="R73" s="147"/>
      <c r="S73" s="147"/>
      <c r="T73" s="147"/>
      <c r="U73" s="147"/>
      <c r="V73" s="147"/>
      <c r="W73" s="147"/>
      <c r="X73" s="147"/>
      <c r="Y73" s="147"/>
      <c r="Z73" s="147"/>
      <c r="AA73" s="147"/>
      <c r="AB73" s="148"/>
      <c r="AC73" s="116" t="s">
        <v>58</v>
      </c>
      <c r="AD73" s="117"/>
      <c r="AE73" s="117"/>
      <c r="AF73" s="118"/>
      <c r="AG73" s="7"/>
      <c r="AH73" s="7"/>
      <c r="AI73" s="7"/>
      <c r="AJ73" s="7"/>
      <c r="AK73" s="7"/>
      <c r="AL73" s="7"/>
      <c r="AM73" s="8">
        <f t="shared" si="19"/>
        <v>0</v>
      </c>
      <c r="AN73" s="8">
        <f t="shared" si="19"/>
        <v>0</v>
      </c>
    </row>
    <row r="74" spans="1:40" ht="21" customHeight="1" x14ac:dyDescent="0.25">
      <c r="A74" s="130">
        <v>67</v>
      </c>
      <c r="B74" s="131"/>
      <c r="C74" s="143" t="s">
        <v>57</v>
      </c>
      <c r="D74" s="144"/>
      <c r="E74" s="144"/>
      <c r="F74" s="144"/>
      <c r="G74" s="144"/>
      <c r="H74" s="144"/>
      <c r="I74" s="144"/>
      <c r="J74" s="144"/>
      <c r="K74" s="144"/>
      <c r="L74" s="144"/>
      <c r="M74" s="144"/>
      <c r="N74" s="144"/>
      <c r="O74" s="144"/>
      <c r="P74" s="144"/>
      <c r="Q74" s="144"/>
      <c r="R74" s="144"/>
      <c r="S74" s="144"/>
      <c r="T74" s="144"/>
      <c r="U74" s="144"/>
      <c r="V74" s="144"/>
      <c r="W74" s="144"/>
      <c r="X74" s="144"/>
      <c r="Y74" s="144"/>
      <c r="Z74" s="144"/>
      <c r="AA74" s="144"/>
      <c r="AB74" s="145"/>
      <c r="AC74" s="116" t="s">
        <v>56</v>
      </c>
      <c r="AD74" s="117"/>
      <c r="AE74" s="117"/>
      <c r="AF74" s="118"/>
      <c r="AG74" s="7"/>
      <c r="AH74" s="7"/>
      <c r="AI74" s="7"/>
      <c r="AJ74" s="7"/>
      <c r="AK74" s="7"/>
      <c r="AL74" s="7"/>
      <c r="AM74" s="8">
        <f t="shared" si="19"/>
        <v>0</v>
      </c>
      <c r="AN74" s="8">
        <f t="shared" si="19"/>
        <v>0</v>
      </c>
    </row>
    <row r="75" spans="1:40" ht="21" customHeight="1" x14ac:dyDescent="0.25">
      <c r="A75" s="130">
        <v>68</v>
      </c>
      <c r="B75" s="131"/>
      <c r="C75" s="146" t="s">
        <v>55</v>
      </c>
      <c r="D75" s="147"/>
      <c r="E75" s="147"/>
      <c r="F75" s="147"/>
      <c r="G75" s="147"/>
      <c r="H75" s="147"/>
      <c r="I75" s="147"/>
      <c r="J75" s="147"/>
      <c r="K75" s="147"/>
      <c r="L75" s="147"/>
      <c r="M75" s="147"/>
      <c r="N75" s="147"/>
      <c r="O75" s="147"/>
      <c r="P75" s="147"/>
      <c r="Q75" s="147"/>
      <c r="R75" s="147"/>
      <c r="S75" s="147"/>
      <c r="T75" s="147"/>
      <c r="U75" s="147"/>
      <c r="V75" s="147"/>
      <c r="W75" s="147"/>
      <c r="X75" s="147"/>
      <c r="Y75" s="147"/>
      <c r="Z75" s="147"/>
      <c r="AA75" s="147"/>
      <c r="AB75" s="148"/>
      <c r="AC75" s="116" t="s">
        <v>54</v>
      </c>
      <c r="AD75" s="117"/>
      <c r="AE75" s="117"/>
      <c r="AF75" s="118"/>
      <c r="AG75" s="7"/>
      <c r="AH75" s="7"/>
      <c r="AI75" s="7"/>
      <c r="AJ75" s="7"/>
      <c r="AK75" s="7"/>
      <c r="AL75" s="7"/>
      <c r="AM75" s="8">
        <f t="shared" si="19"/>
        <v>0</v>
      </c>
      <c r="AN75" s="8">
        <f t="shared" si="19"/>
        <v>0</v>
      </c>
    </row>
    <row r="76" spans="1:40" ht="21" customHeight="1" x14ac:dyDescent="0.25">
      <c r="A76" s="130">
        <v>69</v>
      </c>
      <c r="B76" s="131"/>
      <c r="C76" s="146" t="s">
        <v>53</v>
      </c>
      <c r="D76" s="147"/>
      <c r="E76" s="147"/>
      <c r="F76" s="147"/>
      <c r="G76" s="147"/>
      <c r="H76" s="147"/>
      <c r="I76" s="147"/>
      <c r="J76" s="147"/>
      <c r="K76" s="147"/>
      <c r="L76" s="147"/>
      <c r="M76" s="147"/>
      <c r="N76" s="147"/>
      <c r="O76" s="147"/>
      <c r="P76" s="147"/>
      <c r="Q76" s="147"/>
      <c r="R76" s="147"/>
      <c r="S76" s="147"/>
      <c r="T76" s="147"/>
      <c r="U76" s="147"/>
      <c r="V76" s="147"/>
      <c r="W76" s="147"/>
      <c r="X76" s="147"/>
      <c r="Y76" s="147"/>
      <c r="Z76" s="147"/>
      <c r="AA76" s="147"/>
      <c r="AB76" s="148"/>
      <c r="AC76" s="116" t="s">
        <v>52</v>
      </c>
      <c r="AD76" s="117"/>
      <c r="AE76" s="117"/>
      <c r="AF76" s="118"/>
      <c r="AG76" s="7">
        <v>53521068</v>
      </c>
      <c r="AH76" s="7">
        <v>53521068</v>
      </c>
      <c r="AI76" s="7"/>
      <c r="AJ76" s="7"/>
      <c r="AK76" s="7"/>
      <c r="AL76" s="7"/>
      <c r="AM76" s="8">
        <f t="shared" si="19"/>
        <v>53521068</v>
      </c>
      <c r="AN76" s="8">
        <f t="shared" si="19"/>
        <v>53521068</v>
      </c>
    </row>
    <row r="77" spans="1:40" ht="21" customHeight="1" x14ac:dyDescent="0.25">
      <c r="A77" s="130">
        <v>70</v>
      </c>
      <c r="B77" s="131"/>
      <c r="C77" s="143" t="s">
        <v>51</v>
      </c>
      <c r="D77" s="144"/>
      <c r="E77" s="144"/>
      <c r="F77" s="144"/>
      <c r="G77" s="144"/>
      <c r="H77" s="144"/>
      <c r="I77" s="144"/>
      <c r="J77" s="144"/>
      <c r="K77" s="144"/>
      <c r="L77" s="144"/>
      <c r="M77" s="144"/>
      <c r="N77" s="144"/>
      <c r="O77" s="144"/>
      <c r="P77" s="144"/>
      <c r="Q77" s="144"/>
      <c r="R77" s="144"/>
      <c r="S77" s="144"/>
      <c r="T77" s="144"/>
      <c r="U77" s="144"/>
      <c r="V77" s="144"/>
      <c r="W77" s="144"/>
      <c r="X77" s="144"/>
      <c r="Y77" s="144"/>
      <c r="Z77" s="144"/>
      <c r="AA77" s="144"/>
      <c r="AB77" s="145"/>
      <c r="AC77" s="116" t="s">
        <v>50</v>
      </c>
      <c r="AD77" s="117"/>
      <c r="AE77" s="117"/>
      <c r="AF77" s="118"/>
      <c r="AG77" s="7">
        <v>2500000</v>
      </c>
      <c r="AH77" s="7">
        <v>18223942</v>
      </c>
      <c r="AI77" s="7"/>
      <c r="AJ77" s="7"/>
      <c r="AK77" s="7"/>
      <c r="AL77" s="7"/>
      <c r="AM77" s="8">
        <f t="shared" si="19"/>
        <v>2500000</v>
      </c>
      <c r="AN77" s="8">
        <f t="shared" si="19"/>
        <v>18223942</v>
      </c>
    </row>
    <row r="78" spans="1:40" s="29" customFormat="1" ht="21" customHeight="1" x14ac:dyDescent="0.25">
      <c r="A78" s="119">
        <v>71</v>
      </c>
      <c r="B78" s="120"/>
      <c r="C78" s="121" t="s">
        <v>49</v>
      </c>
      <c r="D78" s="122"/>
      <c r="E78" s="122"/>
      <c r="F78" s="122"/>
      <c r="G78" s="122"/>
      <c r="H78" s="122"/>
      <c r="I78" s="122"/>
      <c r="J78" s="122"/>
      <c r="K78" s="122"/>
      <c r="L78" s="122"/>
      <c r="M78" s="122"/>
      <c r="N78" s="122"/>
      <c r="O78" s="122"/>
      <c r="P78" s="122"/>
      <c r="Q78" s="122"/>
      <c r="R78" s="122"/>
      <c r="S78" s="122"/>
      <c r="T78" s="122"/>
      <c r="U78" s="122"/>
      <c r="V78" s="122"/>
      <c r="W78" s="122"/>
      <c r="X78" s="122"/>
      <c r="Y78" s="122"/>
      <c r="Z78" s="122"/>
      <c r="AA78" s="122"/>
      <c r="AB78" s="123"/>
      <c r="AC78" s="124" t="s">
        <v>48</v>
      </c>
      <c r="AD78" s="125"/>
      <c r="AE78" s="125"/>
      <c r="AF78" s="126"/>
      <c r="AG78" s="30">
        <f t="shared" ref="AG78:AN78" si="20">SUM(AG62+AG66+AG67+AG68+AG69+AG70+AG71+AG72+AG73+AG74+AG75+AG76+AG77)</f>
        <v>220034379</v>
      </c>
      <c r="AH78" s="30">
        <f t="shared" si="20"/>
        <v>74554269</v>
      </c>
      <c r="AI78" s="30">
        <f t="shared" si="20"/>
        <v>0</v>
      </c>
      <c r="AJ78" s="30">
        <f t="shared" si="20"/>
        <v>0</v>
      </c>
      <c r="AK78" s="30">
        <f t="shared" si="20"/>
        <v>0</v>
      </c>
      <c r="AL78" s="30">
        <f t="shared" si="20"/>
        <v>0</v>
      </c>
      <c r="AM78" s="30">
        <f t="shared" si="20"/>
        <v>220034379</v>
      </c>
      <c r="AN78" s="30">
        <f t="shared" si="20"/>
        <v>74554269</v>
      </c>
    </row>
    <row r="79" spans="1:40" ht="21" customHeight="1" x14ac:dyDescent="0.25">
      <c r="A79" s="130">
        <v>72</v>
      </c>
      <c r="B79" s="131"/>
      <c r="C79" s="140" t="s">
        <v>47</v>
      </c>
      <c r="D79" s="141"/>
      <c r="E79" s="141"/>
      <c r="F79" s="141"/>
      <c r="G79" s="141"/>
      <c r="H79" s="141"/>
      <c r="I79" s="141"/>
      <c r="J79" s="141"/>
      <c r="K79" s="141"/>
      <c r="L79" s="141"/>
      <c r="M79" s="141"/>
      <c r="N79" s="141"/>
      <c r="O79" s="141"/>
      <c r="P79" s="141"/>
      <c r="Q79" s="141"/>
      <c r="R79" s="141"/>
      <c r="S79" s="141"/>
      <c r="T79" s="141"/>
      <c r="U79" s="141"/>
      <c r="V79" s="141"/>
      <c r="W79" s="141"/>
      <c r="X79" s="141"/>
      <c r="Y79" s="141"/>
      <c r="Z79" s="141"/>
      <c r="AA79" s="141"/>
      <c r="AB79" s="142"/>
      <c r="AC79" s="116" t="s">
        <v>46</v>
      </c>
      <c r="AD79" s="117"/>
      <c r="AE79" s="117"/>
      <c r="AF79" s="118"/>
      <c r="AG79" s="7"/>
      <c r="AH79" s="7"/>
      <c r="AI79" s="7"/>
      <c r="AJ79" s="7"/>
      <c r="AK79" s="7"/>
      <c r="AL79" s="7"/>
      <c r="AM79" s="8">
        <f>AG79+AI79+AK79</f>
        <v>0</v>
      </c>
      <c r="AN79" s="8">
        <f t="shared" si="19"/>
        <v>0</v>
      </c>
    </row>
    <row r="80" spans="1:40" ht="21" customHeight="1" x14ac:dyDescent="0.25">
      <c r="A80" s="130">
        <v>73</v>
      </c>
      <c r="B80" s="131"/>
      <c r="C80" s="140" t="s">
        <v>45</v>
      </c>
      <c r="D80" s="141"/>
      <c r="E80" s="141"/>
      <c r="F80" s="141"/>
      <c r="G80" s="141"/>
      <c r="H80" s="141"/>
      <c r="I80" s="141"/>
      <c r="J80" s="141"/>
      <c r="K80" s="141"/>
      <c r="L80" s="141"/>
      <c r="M80" s="141"/>
      <c r="N80" s="141"/>
      <c r="O80" s="141"/>
      <c r="P80" s="141"/>
      <c r="Q80" s="141"/>
      <c r="R80" s="141"/>
      <c r="S80" s="141"/>
      <c r="T80" s="141"/>
      <c r="U80" s="141"/>
      <c r="V80" s="141"/>
      <c r="W80" s="141"/>
      <c r="X80" s="141"/>
      <c r="Y80" s="141"/>
      <c r="Z80" s="141"/>
      <c r="AA80" s="141"/>
      <c r="AB80" s="142"/>
      <c r="AC80" s="116" t="s">
        <v>44</v>
      </c>
      <c r="AD80" s="117"/>
      <c r="AE80" s="117"/>
      <c r="AF80" s="118"/>
      <c r="AG80" s="7">
        <v>318340750</v>
      </c>
      <c r="AH80" s="7">
        <v>318142368</v>
      </c>
      <c r="AI80" s="7"/>
      <c r="AJ80" s="7"/>
      <c r="AK80" s="7"/>
      <c r="AL80" s="7"/>
      <c r="AM80" s="8">
        <f t="shared" ref="AM80:AN95" si="21">AG80+AI80+AK80</f>
        <v>318340750</v>
      </c>
      <c r="AN80" s="8">
        <f t="shared" si="19"/>
        <v>318142368</v>
      </c>
    </row>
    <row r="81" spans="1:40" ht="21" customHeight="1" x14ac:dyDescent="0.25">
      <c r="A81" s="130">
        <v>74</v>
      </c>
      <c r="B81" s="131"/>
      <c r="C81" s="140" t="s">
        <v>43</v>
      </c>
      <c r="D81" s="141"/>
      <c r="E81" s="141"/>
      <c r="F81" s="141"/>
      <c r="G81" s="141"/>
      <c r="H81" s="141"/>
      <c r="I81" s="141"/>
      <c r="J81" s="141"/>
      <c r="K81" s="141"/>
      <c r="L81" s="141"/>
      <c r="M81" s="141"/>
      <c r="N81" s="141"/>
      <c r="O81" s="141"/>
      <c r="P81" s="141"/>
      <c r="Q81" s="141"/>
      <c r="R81" s="141"/>
      <c r="S81" s="141"/>
      <c r="T81" s="141"/>
      <c r="U81" s="141"/>
      <c r="V81" s="141"/>
      <c r="W81" s="141"/>
      <c r="X81" s="141"/>
      <c r="Y81" s="141"/>
      <c r="Z81" s="141"/>
      <c r="AA81" s="141"/>
      <c r="AB81" s="142"/>
      <c r="AC81" s="116" t="s">
        <v>42</v>
      </c>
      <c r="AD81" s="117"/>
      <c r="AE81" s="117"/>
      <c r="AF81" s="118"/>
      <c r="AG81" s="7">
        <v>124252</v>
      </c>
      <c r="AH81" s="7">
        <v>265767</v>
      </c>
      <c r="AI81" s="7"/>
      <c r="AJ81" s="7">
        <v>13733</v>
      </c>
      <c r="AK81" s="7">
        <v>200000</v>
      </c>
      <c r="AL81" s="7">
        <v>175000</v>
      </c>
      <c r="AM81" s="8">
        <f t="shared" si="21"/>
        <v>324252</v>
      </c>
      <c r="AN81" s="8">
        <f t="shared" si="19"/>
        <v>454500</v>
      </c>
    </row>
    <row r="82" spans="1:40" ht="21" customHeight="1" x14ac:dyDescent="0.25">
      <c r="A82" s="130">
        <v>75</v>
      </c>
      <c r="B82" s="131"/>
      <c r="C82" s="140" t="s">
        <v>41</v>
      </c>
      <c r="D82" s="141"/>
      <c r="E82" s="141"/>
      <c r="F82" s="141"/>
      <c r="G82" s="141"/>
      <c r="H82" s="141"/>
      <c r="I82" s="141"/>
      <c r="J82" s="141"/>
      <c r="K82" s="141"/>
      <c r="L82" s="141"/>
      <c r="M82" s="141"/>
      <c r="N82" s="141"/>
      <c r="O82" s="141"/>
      <c r="P82" s="141"/>
      <c r="Q82" s="141"/>
      <c r="R82" s="141"/>
      <c r="S82" s="141"/>
      <c r="T82" s="141"/>
      <c r="U82" s="141"/>
      <c r="V82" s="141"/>
      <c r="W82" s="141"/>
      <c r="X82" s="141"/>
      <c r="Y82" s="141"/>
      <c r="Z82" s="141"/>
      <c r="AA82" s="141"/>
      <c r="AB82" s="142"/>
      <c r="AC82" s="116" t="s">
        <v>40</v>
      </c>
      <c r="AD82" s="117"/>
      <c r="AE82" s="117"/>
      <c r="AF82" s="118"/>
      <c r="AG82" s="7">
        <v>33418498</v>
      </c>
      <c r="AH82" s="7">
        <v>33470857</v>
      </c>
      <c r="AI82" s="7"/>
      <c r="AJ82" s="7">
        <v>979356</v>
      </c>
      <c r="AK82" s="7">
        <v>30000</v>
      </c>
      <c r="AL82" s="7">
        <v>33063</v>
      </c>
      <c r="AM82" s="8">
        <f t="shared" si="21"/>
        <v>33448498</v>
      </c>
      <c r="AN82" s="8">
        <f t="shared" si="19"/>
        <v>34483276</v>
      </c>
    </row>
    <row r="83" spans="1:40" ht="21" customHeight="1" x14ac:dyDescent="0.25">
      <c r="A83" s="130">
        <v>76</v>
      </c>
      <c r="B83" s="131"/>
      <c r="C83" s="137" t="s">
        <v>39</v>
      </c>
      <c r="D83" s="138"/>
      <c r="E83" s="138"/>
      <c r="F83" s="138"/>
      <c r="G83" s="138"/>
      <c r="H83" s="138"/>
      <c r="I83" s="138"/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9"/>
      <c r="AC83" s="116" t="s">
        <v>38</v>
      </c>
      <c r="AD83" s="117"/>
      <c r="AE83" s="117"/>
      <c r="AF83" s="118"/>
      <c r="AG83" s="7"/>
      <c r="AH83" s="7"/>
      <c r="AI83" s="7"/>
      <c r="AJ83" s="7"/>
      <c r="AK83" s="7"/>
      <c r="AL83" s="7"/>
      <c r="AM83" s="8">
        <f t="shared" si="21"/>
        <v>0</v>
      </c>
      <c r="AN83" s="8">
        <f t="shared" si="19"/>
        <v>0</v>
      </c>
    </row>
    <row r="84" spans="1:40" ht="21" customHeight="1" x14ac:dyDescent="0.25">
      <c r="A84" s="130">
        <v>77</v>
      </c>
      <c r="B84" s="131"/>
      <c r="C84" s="137" t="s">
        <v>37</v>
      </c>
      <c r="D84" s="138"/>
      <c r="E84" s="138"/>
      <c r="F84" s="138"/>
      <c r="G84" s="138"/>
      <c r="H84" s="138"/>
      <c r="I84" s="138"/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9"/>
      <c r="AC84" s="116" t="s">
        <v>36</v>
      </c>
      <c r="AD84" s="117"/>
      <c r="AE84" s="117"/>
      <c r="AF84" s="118"/>
      <c r="AG84" s="7"/>
      <c r="AH84" s="7"/>
      <c r="AI84" s="7"/>
      <c r="AJ84" s="7"/>
      <c r="AK84" s="7"/>
      <c r="AL84" s="7"/>
      <c r="AM84" s="8">
        <f t="shared" si="21"/>
        <v>0</v>
      </c>
      <c r="AN84" s="8">
        <f t="shared" si="21"/>
        <v>0</v>
      </c>
    </row>
    <row r="85" spans="1:40" ht="21" customHeight="1" x14ac:dyDescent="0.25">
      <c r="A85" s="130">
        <v>78</v>
      </c>
      <c r="B85" s="131"/>
      <c r="C85" s="137" t="s">
        <v>35</v>
      </c>
      <c r="D85" s="138"/>
      <c r="E85" s="138"/>
      <c r="F85" s="138"/>
      <c r="G85" s="138"/>
      <c r="H85" s="138"/>
      <c r="I85" s="138"/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9"/>
      <c r="AC85" s="116" t="s">
        <v>34</v>
      </c>
      <c r="AD85" s="117"/>
      <c r="AE85" s="117"/>
      <c r="AF85" s="118"/>
      <c r="AG85" s="7">
        <v>95008620</v>
      </c>
      <c r="AH85" s="7">
        <v>95007403</v>
      </c>
      <c r="AI85" s="7"/>
      <c r="AJ85" s="7">
        <v>264134</v>
      </c>
      <c r="AK85" s="7">
        <v>62100</v>
      </c>
      <c r="AL85" s="7">
        <v>56177</v>
      </c>
      <c r="AM85" s="8">
        <f t="shared" si="21"/>
        <v>95070720</v>
      </c>
      <c r="AN85" s="8">
        <f t="shared" si="21"/>
        <v>95327714</v>
      </c>
    </row>
    <row r="86" spans="1:40" s="29" customFormat="1" ht="21" customHeight="1" x14ac:dyDescent="0.25">
      <c r="A86" s="119">
        <v>79</v>
      </c>
      <c r="B86" s="120"/>
      <c r="C86" s="134" t="s">
        <v>33</v>
      </c>
      <c r="D86" s="135"/>
      <c r="E86" s="135"/>
      <c r="F86" s="135"/>
      <c r="G86" s="135"/>
      <c r="H86" s="135"/>
      <c r="I86" s="135"/>
      <c r="J86" s="135"/>
      <c r="K86" s="135"/>
      <c r="L86" s="135"/>
      <c r="M86" s="135"/>
      <c r="N86" s="135"/>
      <c r="O86" s="135"/>
      <c r="P86" s="135"/>
      <c r="Q86" s="135"/>
      <c r="R86" s="135"/>
      <c r="S86" s="135"/>
      <c r="T86" s="135"/>
      <c r="U86" s="135"/>
      <c r="V86" s="135"/>
      <c r="W86" s="135"/>
      <c r="X86" s="135"/>
      <c r="Y86" s="135"/>
      <c r="Z86" s="135"/>
      <c r="AA86" s="135"/>
      <c r="AB86" s="136"/>
      <c r="AC86" s="124" t="s">
        <v>32</v>
      </c>
      <c r="AD86" s="125"/>
      <c r="AE86" s="125"/>
      <c r="AF86" s="126"/>
      <c r="AG86" s="30">
        <f t="shared" ref="AG86:AN86" si="22">SUM(AG79:AG85)</f>
        <v>446892120</v>
      </c>
      <c r="AH86" s="30">
        <f t="shared" si="22"/>
        <v>446886395</v>
      </c>
      <c r="AI86" s="30">
        <f t="shared" si="22"/>
        <v>0</v>
      </c>
      <c r="AJ86" s="30">
        <f t="shared" si="22"/>
        <v>1257223</v>
      </c>
      <c r="AK86" s="30">
        <f t="shared" si="22"/>
        <v>292100</v>
      </c>
      <c r="AL86" s="30">
        <f t="shared" si="22"/>
        <v>264240</v>
      </c>
      <c r="AM86" s="30">
        <f t="shared" si="22"/>
        <v>447184220</v>
      </c>
      <c r="AN86" s="30">
        <f t="shared" si="22"/>
        <v>448407858</v>
      </c>
    </row>
    <row r="87" spans="1:40" ht="21" customHeight="1" x14ac:dyDescent="0.25">
      <c r="A87" s="130">
        <v>80</v>
      </c>
      <c r="B87" s="131"/>
      <c r="C87" s="127" t="s">
        <v>31</v>
      </c>
      <c r="D87" s="128"/>
      <c r="E87" s="128"/>
      <c r="F87" s="128"/>
      <c r="G87" s="128"/>
      <c r="H87" s="128"/>
      <c r="I87" s="128"/>
      <c r="J87" s="128"/>
      <c r="K87" s="128"/>
      <c r="L87" s="128"/>
      <c r="M87" s="128"/>
      <c r="N87" s="128"/>
      <c r="O87" s="128"/>
      <c r="P87" s="128"/>
      <c r="Q87" s="128"/>
      <c r="R87" s="128"/>
      <c r="S87" s="128"/>
      <c r="T87" s="128"/>
      <c r="U87" s="128"/>
      <c r="V87" s="128"/>
      <c r="W87" s="128"/>
      <c r="X87" s="128"/>
      <c r="Y87" s="128"/>
      <c r="Z87" s="128"/>
      <c r="AA87" s="128"/>
      <c r="AB87" s="129"/>
      <c r="AC87" s="116" t="s">
        <v>30</v>
      </c>
      <c r="AD87" s="117"/>
      <c r="AE87" s="117"/>
      <c r="AF87" s="118"/>
      <c r="AG87" s="7">
        <v>51035053</v>
      </c>
      <c r="AH87" s="7">
        <v>75539848</v>
      </c>
      <c r="AI87" s="7">
        <v>480000</v>
      </c>
      <c r="AJ87" s="7">
        <v>665827</v>
      </c>
      <c r="AK87" s="7"/>
      <c r="AL87" s="7"/>
      <c r="AM87" s="8">
        <f>AG87+AI87+AK87</f>
        <v>51515053</v>
      </c>
      <c r="AN87" s="8">
        <f t="shared" si="21"/>
        <v>76205675</v>
      </c>
    </row>
    <row r="88" spans="1:40" ht="21" customHeight="1" x14ac:dyDescent="0.25">
      <c r="A88" s="130">
        <v>81</v>
      </c>
      <c r="B88" s="131"/>
      <c r="C88" s="127" t="s">
        <v>29</v>
      </c>
      <c r="D88" s="128"/>
      <c r="E88" s="128"/>
      <c r="F88" s="128"/>
      <c r="G88" s="128"/>
      <c r="H88" s="128"/>
      <c r="I88" s="128"/>
      <c r="J88" s="128"/>
      <c r="K88" s="128"/>
      <c r="L88" s="128"/>
      <c r="M88" s="128"/>
      <c r="N88" s="128"/>
      <c r="O88" s="128"/>
      <c r="P88" s="128"/>
      <c r="Q88" s="128"/>
      <c r="R88" s="128"/>
      <c r="S88" s="128"/>
      <c r="T88" s="128"/>
      <c r="U88" s="128"/>
      <c r="V88" s="128"/>
      <c r="W88" s="128"/>
      <c r="X88" s="128"/>
      <c r="Y88" s="128"/>
      <c r="Z88" s="128"/>
      <c r="AA88" s="128"/>
      <c r="AB88" s="129"/>
      <c r="AC88" s="116" t="s">
        <v>28</v>
      </c>
      <c r="AD88" s="117"/>
      <c r="AE88" s="117"/>
      <c r="AF88" s="118"/>
      <c r="AG88" s="7"/>
      <c r="AH88" s="7"/>
      <c r="AI88" s="7"/>
      <c r="AJ88" s="7"/>
      <c r="AK88" s="7"/>
      <c r="AL88" s="7">
        <v>91890</v>
      </c>
      <c r="AM88" s="8">
        <f t="shared" ref="AM88:AM90" si="23">AG88+AI88+AK88</f>
        <v>0</v>
      </c>
      <c r="AN88" s="8">
        <f t="shared" si="21"/>
        <v>91890</v>
      </c>
    </row>
    <row r="89" spans="1:40" ht="21" customHeight="1" x14ac:dyDescent="0.25">
      <c r="A89" s="130">
        <v>82</v>
      </c>
      <c r="B89" s="131"/>
      <c r="C89" s="127" t="s">
        <v>27</v>
      </c>
      <c r="D89" s="128"/>
      <c r="E89" s="128"/>
      <c r="F89" s="128"/>
      <c r="G89" s="128"/>
      <c r="H89" s="128"/>
      <c r="I89" s="128"/>
      <c r="J89" s="128"/>
      <c r="K89" s="128"/>
      <c r="L89" s="128"/>
      <c r="M89" s="128"/>
      <c r="N89" s="128"/>
      <c r="O89" s="128"/>
      <c r="P89" s="128"/>
      <c r="Q89" s="128"/>
      <c r="R89" s="128"/>
      <c r="S89" s="128"/>
      <c r="T89" s="128"/>
      <c r="U89" s="128"/>
      <c r="V89" s="128"/>
      <c r="W89" s="128"/>
      <c r="X89" s="128"/>
      <c r="Y89" s="128"/>
      <c r="Z89" s="128"/>
      <c r="AA89" s="128"/>
      <c r="AB89" s="129"/>
      <c r="AC89" s="116" t="s">
        <v>26</v>
      </c>
      <c r="AD89" s="117"/>
      <c r="AE89" s="117"/>
      <c r="AF89" s="118"/>
      <c r="AG89" s="7"/>
      <c r="AH89" s="7"/>
      <c r="AI89" s="7"/>
      <c r="AJ89" s="7"/>
      <c r="AK89" s="7"/>
      <c r="AL89" s="7"/>
      <c r="AM89" s="8">
        <f t="shared" si="23"/>
        <v>0</v>
      </c>
      <c r="AN89" s="8">
        <f t="shared" si="21"/>
        <v>0</v>
      </c>
    </row>
    <row r="90" spans="1:40" ht="21" customHeight="1" x14ac:dyDescent="0.25">
      <c r="A90" s="130">
        <v>83</v>
      </c>
      <c r="B90" s="131"/>
      <c r="C90" s="127" t="s">
        <v>25</v>
      </c>
      <c r="D90" s="128"/>
      <c r="E90" s="128"/>
      <c r="F90" s="128"/>
      <c r="G90" s="128"/>
      <c r="H90" s="128"/>
      <c r="I90" s="128"/>
      <c r="J90" s="128"/>
      <c r="K90" s="128"/>
      <c r="L90" s="128"/>
      <c r="M90" s="128"/>
      <c r="N90" s="128"/>
      <c r="O90" s="128"/>
      <c r="P90" s="128"/>
      <c r="Q90" s="128"/>
      <c r="R90" s="128"/>
      <c r="S90" s="128"/>
      <c r="T90" s="128"/>
      <c r="U90" s="128"/>
      <c r="V90" s="128"/>
      <c r="W90" s="128"/>
      <c r="X90" s="128"/>
      <c r="Y90" s="128"/>
      <c r="Z90" s="128"/>
      <c r="AA90" s="128"/>
      <c r="AB90" s="129"/>
      <c r="AC90" s="116" t="s">
        <v>24</v>
      </c>
      <c r="AD90" s="117"/>
      <c r="AE90" s="117"/>
      <c r="AF90" s="118"/>
      <c r="AG90" s="7">
        <v>13789364</v>
      </c>
      <c r="AH90" s="7">
        <v>20405659</v>
      </c>
      <c r="AI90" s="7">
        <v>129600</v>
      </c>
      <c r="AJ90" s="7">
        <v>179773</v>
      </c>
      <c r="AK90" s="7"/>
      <c r="AL90" s="7">
        <v>24810</v>
      </c>
      <c r="AM90" s="8">
        <f t="shared" si="23"/>
        <v>13918964</v>
      </c>
      <c r="AN90" s="8">
        <f t="shared" si="21"/>
        <v>20610242</v>
      </c>
    </row>
    <row r="91" spans="1:40" s="29" customFormat="1" ht="21" customHeight="1" x14ac:dyDescent="0.25">
      <c r="A91" s="119">
        <v>84</v>
      </c>
      <c r="B91" s="120"/>
      <c r="C91" s="121" t="s">
        <v>23</v>
      </c>
      <c r="D91" s="122"/>
      <c r="E91" s="122"/>
      <c r="F91" s="122"/>
      <c r="G91" s="122"/>
      <c r="H91" s="122"/>
      <c r="I91" s="122"/>
      <c r="J91" s="122"/>
      <c r="K91" s="122"/>
      <c r="L91" s="122"/>
      <c r="M91" s="122"/>
      <c r="N91" s="122"/>
      <c r="O91" s="122"/>
      <c r="P91" s="122"/>
      <c r="Q91" s="122"/>
      <c r="R91" s="122"/>
      <c r="S91" s="122"/>
      <c r="T91" s="122"/>
      <c r="U91" s="122"/>
      <c r="V91" s="122"/>
      <c r="W91" s="122"/>
      <c r="X91" s="122"/>
      <c r="Y91" s="122"/>
      <c r="Z91" s="122"/>
      <c r="AA91" s="122"/>
      <c r="AB91" s="123"/>
      <c r="AC91" s="124" t="s">
        <v>22</v>
      </c>
      <c r="AD91" s="125"/>
      <c r="AE91" s="125"/>
      <c r="AF91" s="126"/>
      <c r="AG91" s="30">
        <f t="shared" ref="AG91:AN91" si="24">SUM(AG87:AG90)</f>
        <v>64824417</v>
      </c>
      <c r="AH91" s="30">
        <f t="shared" si="24"/>
        <v>95945507</v>
      </c>
      <c r="AI91" s="30">
        <f t="shared" si="24"/>
        <v>609600</v>
      </c>
      <c r="AJ91" s="30">
        <f t="shared" si="24"/>
        <v>845600</v>
      </c>
      <c r="AK91" s="30">
        <f t="shared" si="24"/>
        <v>0</v>
      </c>
      <c r="AL91" s="30">
        <f t="shared" si="24"/>
        <v>116700</v>
      </c>
      <c r="AM91" s="30">
        <f t="shared" si="24"/>
        <v>65434017</v>
      </c>
      <c r="AN91" s="30">
        <f t="shared" si="24"/>
        <v>96907807</v>
      </c>
    </row>
    <row r="92" spans="1:40" ht="21" customHeight="1" x14ac:dyDescent="0.25">
      <c r="A92" s="130">
        <v>85</v>
      </c>
      <c r="B92" s="131"/>
      <c r="C92" s="127" t="s">
        <v>21</v>
      </c>
      <c r="D92" s="128"/>
      <c r="E92" s="128"/>
      <c r="F92" s="128"/>
      <c r="G92" s="128"/>
      <c r="H92" s="128"/>
      <c r="I92" s="128"/>
      <c r="J92" s="128"/>
      <c r="K92" s="128"/>
      <c r="L92" s="128"/>
      <c r="M92" s="128"/>
      <c r="N92" s="128"/>
      <c r="O92" s="128"/>
      <c r="P92" s="128"/>
      <c r="Q92" s="128"/>
      <c r="R92" s="128"/>
      <c r="S92" s="128"/>
      <c r="T92" s="128"/>
      <c r="U92" s="128"/>
      <c r="V92" s="128"/>
      <c r="W92" s="128"/>
      <c r="X92" s="128"/>
      <c r="Y92" s="128"/>
      <c r="Z92" s="128"/>
      <c r="AA92" s="128"/>
      <c r="AB92" s="129"/>
      <c r="AC92" s="116" t="s">
        <v>20</v>
      </c>
      <c r="AD92" s="117"/>
      <c r="AE92" s="117"/>
      <c r="AF92" s="118"/>
      <c r="AG92" s="7"/>
      <c r="AH92" s="7"/>
      <c r="AI92" s="7"/>
      <c r="AJ92" s="7"/>
      <c r="AK92" s="7"/>
      <c r="AL92" s="7"/>
      <c r="AM92" s="8">
        <f>AG92+AI92+AK92</f>
        <v>0</v>
      </c>
      <c r="AN92" s="8">
        <f t="shared" si="21"/>
        <v>0</v>
      </c>
    </row>
    <row r="93" spans="1:40" ht="21" customHeight="1" x14ac:dyDescent="0.25">
      <c r="A93" s="130">
        <v>86</v>
      </c>
      <c r="B93" s="131"/>
      <c r="C93" s="127" t="s">
        <v>19</v>
      </c>
      <c r="D93" s="128"/>
      <c r="E93" s="128"/>
      <c r="F93" s="128"/>
      <c r="G93" s="128"/>
      <c r="H93" s="128"/>
      <c r="I93" s="128"/>
      <c r="J93" s="128"/>
      <c r="K93" s="128"/>
      <c r="L93" s="128"/>
      <c r="M93" s="128"/>
      <c r="N93" s="128"/>
      <c r="O93" s="128"/>
      <c r="P93" s="128"/>
      <c r="Q93" s="128"/>
      <c r="R93" s="128"/>
      <c r="S93" s="128"/>
      <c r="T93" s="128"/>
      <c r="U93" s="128"/>
      <c r="V93" s="128"/>
      <c r="W93" s="128"/>
      <c r="X93" s="128"/>
      <c r="Y93" s="128"/>
      <c r="Z93" s="128"/>
      <c r="AA93" s="128"/>
      <c r="AB93" s="129"/>
      <c r="AC93" s="116" t="s">
        <v>18</v>
      </c>
      <c r="AD93" s="117"/>
      <c r="AE93" s="117"/>
      <c r="AF93" s="118"/>
      <c r="AG93" s="7"/>
      <c r="AH93" s="7"/>
      <c r="AI93" s="7"/>
      <c r="AJ93" s="7"/>
      <c r="AK93" s="7"/>
      <c r="AL93" s="7"/>
      <c r="AM93" s="8">
        <f t="shared" ref="AM93:AN104" si="25">AG93+AI93+AK93</f>
        <v>0</v>
      </c>
      <c r="AN93" s="8">
        <f t="shared" si="21"/>
        <v>0</v>
      </c>
    </row>
    <row r="94" spans="1:40" ht="21" customHeight="1" x14ac:dyDescent="0.25">
      <c r="A94" s="130">
        <v>87</v>
      </c>
      <c r="B94" s="131"/>
      <c r="C94" s="127" t="s">
        <v>17</v>
      </c>
      <c r="D94" s="128"/>
      <c r="E94" s="128"/>
      <c r="F94" s="128"/>
      <c r="G94" s="128"/>
      <c r="H94" s="128"/>
      <c r="I94" s="128"/>
      <c r="J94" s="128"/>
      <c r="K94" s="128"/>
      <c r="L94" s="128"/>
      <c r="M94" s="128"/>
      <c r="N94" s="128"/>
      <c r="O94" s="128"/>
      <c r="P94" s="128"/>
      <c r="Q94" s="128"/>
      <c r="R94" s="128"/>
      <c r="S94" s="128"/>
      <c r="T94" s="128"/>
      <c r="U94" s="128"/>
      <c r="V94" s="128"/>
      <c r="W94" s="128"/>
      <c r="X94" s="128"/>
      <c r="Y94" s="128"/>
      <c r="Z94" s="128"/>
      <c r="AA94" s="128"/>
      <c r="AB94" s="129"/>
      <c r="AC94" s="116" t="s">
        <v>16</v>
      </c>
      <c r="AD94" s="117"/>
      <c r="AE94" s="117"/>
      <c r="AF94" s="118"/>
      <c r="AG94" s="7"/>
      <c r="AH94" s="7"/>
      <c r="AI94" s="7"/>
      <c r="AJ94" s="7"/>
      <c r="AK94" s="7"/>
      <c r="AL94" s="7"/>
      <c r="AM94" s="8">
        <f t="shared" si="25"/>
        <v>0</v>
      </c>
      <c r="AN94" s="8">
        <f t="shared" si="21"/>
        <v>0</v>
      </c>
    </row>
    <row r="95" spans="1:40" ht="21" customHeight="1" x14ac:dyDescent="0.25">
      <c r="A95" s="130">
        <v>88</v>
      </c>
      <c r="B95" s="131"/>
      <c r="C95" s="127" t="s">
        <v>15</v>
      </c>
      <c r="D95" s="128"/>
      <c r="E95" s="128"/>
      <c r="F95" s="128"/>
      <c r="G95" s="128"/>
      <c r="H95" s="128"/>
      <c r="I95" s="128"/>
      <c r="J95" s="128"/>
      <c r="K95" s="128"/>
      <c r="L95" s="128"/>
      <c r="M95" s="128"/>
      <c r="N95" s="128"/>
      <c r="O95" s="128"/>
      <c r="P95" s="128"/>
      <c r="Q95" s="128"/>
      <c r="R95" s="128"/>
      <c r="S95" s="128"/>
      <c r="T95" s="128"/>
      <c r="U95" s="128"/>
      <c r="V95" s="128"/>
      <c r="W95" s="128"/>
      <c r="X95" s="128"/>
      <c r="Y95" s="128"/>
      <c r="Z95" s="128"/>
      <c r="AA95" s="128"/>
      <c r="AB95" s="129"/>
      <c r="AC95" s="116" t="s">
        <v>14</v>
      </c>
      <c r="AD95" s="117"/>
      <c r="AE95" s="117"/>
      <c r="AF95" s="118"/>
      <c r="AG95" s="7"/>
      <c r="AH95" s="7">
        <v>161943540</v>
      </c>
      <c r="AI95" s="7"/>
      <c r="AJ95" s="7"/>
      <c r="AK95" s="7"/>
      <c r="AL95" s="7"/>
      <c r="AM95" s="8">
        <f t="shared" si="25"/>
        <v>0</v>
      </c>
      <c r="AN95" s="8">
        <f t="shared" si="21"/>
        <v>161943540</v>
      </c>
    </row>
    <row r="96" spans="1:40" ht="21" customHeight="1" x14ac:dyDescent="0.25">
      <c r="A96" s="130">
        <v>89</v>
      </c>
      <c r="B96" s="131"/>
      <c r="C96" s="127" t="s">
        <v>13</v>
      </c>
      <c r="D96" s="128"/>
      <c r="E96" s="128"/>
      <c r="F96" s="128"/>
      <c r="G96" s="128"/>
      <c r="H96" s="128"/>
      <c r="I96" s="128"/>
      <c r="J96" s="128"/>
      <c r="K96" s="128"/>
      <c r="L96" s="128"/>
      <c r="M96" s="128"/>
      <c r="N96" s="128"/>
      <c r="O96" s="128"/>
      <c r="P96" s="128"/>
      <c r="Q96" s="128"/>
      <c r="R96" s="128"/>
      <c r="S96" s="128"/>
      <c r="T96" s="128"/>
      <c r="U96" s="128"/>
      <c r="V96" s="128"/>
      <c r="W96" s="128"/>
      <c r="X96" s="128"/>
      <c r="Y96" s="128"/>
      <c r="Z96" s="128"/>
      <c r="AA96" s="128"/>
      <c r="AB96" s="129"/>
      <c r="AC96" s="116" t="s">
        <v>12</v>
      </c>
      <c r="AD96" s="117"/>
      <c r="AE96" s="117"/>
      <c r="AF96" s="118"/>
      <c r="AG96" s="7"/>
      <c r="AH96" s="7"/>
      <c r="AI96" s="7"/>
      <c r="AJ96" s="7"/>
      <c r="AK96" s="7"/>
      <c r="AL96" s="7"/>
      <c r="AM96" s="8">
        <f t="shared" si="25"/>
        <v>0</v>
      </c>
      <c r="AN96" s="8">
        <f t="shared" si="25"/>
        <v>0</v>
      </c>
    </row>
    <row r="97" spans="1:40" ht="21" customHeight="1" x14ac:dyDescent="0.25">
      <c r="A97" s="130">
        <v>90</v>
      </c>
      <c r="B97" s="131"/>
      <c r="C97" s="127" t="s">
        <v>11</v>
      </c>
      <c r="D97" s="128"/>
      <c r="E97" s="128"/>
      <c r="F97" s="128"/>
      <c r="G97" s="128"/>
      <c r="H97" s="128"/>
      <c r="I97" s="128"/>
      <c r="J97" s="128"/>
      <c r="K97" s="128"/>
      <c r="L97" s="128"/>
      <c r="M97" s="128"/>
      <c r="N97" s="128"/>
      <c r="O97" s="128"/>
      <c r="P97" s="128"/>
      <c r="Q97" s="128"/>
      <c r="R97" s="128"/>
      <c r="S97" s="128"/>
      <c r="T97" s="128"/>
      <c r="U97" s="128"/>
      <c r="V97" s="128"/>
      <c r="W97" s="128"/>
      <c r="X97" s="128"/>
      <c r="Y97" s="128"/>
      <c r="Z97" s="128"/>
      <c r="AA97" s="128"/>
      <c r="AB97" s="129"/>
      <c r="AC97" s="116" t="s">
        <v>10</v>
      </c>
      <c r="AD97" s="117"/>
      <c r="AE97" s="117"/>
      <c r="AF97" s="118"/>
      <c r="AG97" s="7"/>
      <c r="AH97" s="7"/>
      <c r="AI97" s="7"/>
      <c r="AJ97" s="7"/>
      <c r="AK97" s="7"/>
      <c r="AL97" s="7"/>
      <c r="AM97" s="8">
        <f t="shared" si="25"/>
        <v>0</v>
      </c>
      <c r="AN97" s="8">
        <f t="shared" si="25"/>
        <v>0</v>
      </c>
    </row>
    <row r="98" spans="1:40" ht="21" customHeight="1" x14ac:dyDescent="0.25">
      <c r="A98" s="130">
        <v>91</v>
      </c>
      <c r="B98" s="131"/>
      <c r="C98" s="127" t="s">
        <v>9</v>
      </c>
      <c r="D98" s="128"/>
      <c r="E98" s="128"/>
      <c r="F98" s="128"/>
      <c r="G98" s="128"/>
      <c r="H98" s="128"/>
      <c r="I98" s="128"/>
      <c r="J98" s="128"/>
      <c r="K98" s="128"/>
      <c r="L98" s="128"/>
      <c r="M98" s="128"/>
      <c r="N98" s="128"/>
      <c r="O98" s="128"/>
      <c r="P98" s="128"/>
      <c r="Q98" s="128"/>
      <c r="R98" s="128"/>
      <c r="S98" s="128"/>
      <c r="T98" s="128"/>
      <c r="U98" s="128"/>
      <c r="V98" s="128"/>
      <c r="W98" s="128"/>
      <c r="X98" s="128"/>
      <c r="Y98" s="128"/>
      <c r="Z98" s="128"/>
      <c r="AA98" s="128"/>
      <c r="AB98" s="129"/>
      <c r="AC98" s="116" t="s">
        <v>8</v>
      </c>
      <c r="AD98" s="117"/>
      <c r="AE98" s="117"/>
      <c r="AF98" s="118"/>
      <c r="AG98" s="7"/>
      <c r="AH98" s="7"/>
      <c r="AI98" s="7"/>
      <c r="AJ98" s="7"/>
      <c r="AK98" s="7"/>
      <c r="AL98" s="7"/>
      <c r="AM98" s="8">
        <f t="shared" si="25"/>
        <v>0</v>
      </c>
      <c r="AN98" s="8">
        <f t="shared" si="25"/>
        <v>0</v>
      </c>
    </row>
    <row r="99" spans="1:40" ht="21" customHeight="1" x14ac:dyDescent="0.25">
      <c r="A99" s="130">
        <v>92</v>
      </c>
      <c r="B99" s="131"/>
      <c r="C99" s="127" t="s">
        <v>7</v>
      </c>
      <c r="D99" s="128"/>
      <c r="E99" s="128"/>
      <c r="F99" s="128"/>
      <c r="G99" s="128"/>
      <c r="H99" s="128"/>
      <c r="I99" s="128"/>
      <c r="J99" s="128"/>
      <c r="K99" s="128"/>
      <c r="L99" s="128"/>
      <c r="M99" s="128"/>
      <c r="N99" s="128"/>
      <c r="O99" s="128"/>
      <c r="P99" s="128"/>
      <c r="Q99" s="128"/>
      <c r="R99" s="128"/>
      <c r="S99" s="128"/>
      <c r="T99" s="128"/>
      <c r="U99" s="128"/>
      <c r="V99" s="128"/>
      <c r="W99" s="128"/>
      <c r="X99" s="128"/>
      <c r="Y99" s="128"/>
      <c r="Z99" s="128"/>
      <c r="AA99" s="128"/>
      <c r="AB99" s="129"/>
      <c r="AC99" s="116" t="s">
        <v>6</v>
      </c>
      <c r="AD99" s="117"/>
      <c r="AE99" s="117"/>
      <c r="AF99" s="118"/>
      <c r="AG99" s="7"/>
      <c r="AH99" s="7"/>
      <c r="AI99" s="7"/>
      <c r="AJ99" s="7"/>
      <c r="AK99" s="7"/>
      <c r="AL99" s="7"/>
      <c r="AM99" s="8">
        <f t="shared" si="25"/>
        <v>0</v>
      </c>
      <c r="AN99" s="8">
        <f t="shared" si="25"/>
        <v>0</v>
      </c>
    </row>
    <row r="100" spans="1:40" ht="21" customHeight="1" x14ac:dyDescent="0.25">
      <c r="A100" s="130">
        <v>93</v>
      </c>
      <c r="B100" s="131"/>
      <c r="C100" s="127" t="s">
        <v>5</v>
      </c>
      <c r="D100" s="128"/>
      <c r="E100" s="128"/>
      <c r="F100" s="128"/>
      <c r="G100" s="128"/>
      <c r="H100" s="128"/>
      <c r="I100" s="128"/>
      <c r="J100" s="128"/>
      <c r="K100" s="128"/>
      <c r="L100" s="128"/>
      <c r="M100" s="128"/>
      <c r="N100" s="128"/>
      <c r="O100" s="128"/>
      <c r="P100" s="128"/>
      <c r="Q100" s="128"/>
      <c r="R100" s="128"/>
      <c r="S100" s="128"/>
      <c r="T100" s="128"/>
      <c r="U100" s="128"/>
      <c r="V100" s="128"/>
      <c r="W100" s="128"/>
      <c r="X100" s="128"/>
      <c r="Y100" s="128"/>
      <c r="Z100" s="128"/>
      <c r="AA100" s="128"/>
      <c r="AB100" s="129"/>
      <c r="AC100" s="116" t="s">
        <v>4</v>
      </c>
      <c r="AD100" s="117"/>
      <c r="AE100" s="117"/>
      <c r="AF100" s="118"/>
      <c r="AG100" s="7"/>
      <c r="AH100" s="7"/>
      <c r="AI100" s="7"/>
      <c r="AJ100" s="7"/>
      <c r="AK100" s="7"/>
      <c r="AL100" s="7"/>
      <c r="AM100" s="8">
        <f t="shared" si="25"/>
        <v>0</v>
      </c>
      <c r="AN100" s="8">
        <f t="shared" si="25"/>
        <v>0</v>
      </c>
    </row>
    <row r="101" spans="1:40" s="29" customFormat="1" ht="21" customHeight="1" x14ac:dyDescent="0.25">
      <c r="A101" s="119">
        <v>94</v>
      </c>
      <c r="B101" s="120"/>
      <c r="C101" s="121" t="s">
        <v>3</v>
      </c>
      <c r="D101" s="122"/>
      <c r="E101" s="122"/>
      <c r="F101" s="122"/>
      <c r="G101" s="122"/>
      <c r="H101" s="122"/>
      <c r="I101" s="122"/>
      <c r="J101" s="122"/>
      <c r="K101" s="122"/>
      <c r="L101" s="122"/>
      <c r="M101" s="122"/>
      <c r="N101" s="122"/>
      <c r="O101" s="122"/>
      <c r="P101" s="122"/>
      <c r="Q101" s="122"/>
      <c r="R101" s="122"/>
      <c r="S101" s="122"/>
      <c r="T101" s="122"/>
      <c r="U101" s="122"/>
      <c r="V101" s="122"/>
      <c r="W101" s="122"/>
      <c r="X101" s="122"/>
      <c r="Y101" s="122"/>
      <c r="Z101" s="122"/>
      <c r="AA101" s="122"/>
      <c r="AB101" s="123"/>
      <c r="AC101" s="124" t="s">
        <v>2</v>
      </c>
      <c r="AD101" s="125"/>
      <c r="AE101" s="125"/>
      <c r="AF101" s="126"/>
      <c r="AG101" s="30">
        <f t="shared" ref="AG101:AL101" si="26">SUM(AG92:AG100)</f>
        <v>0</v>
      </c>
      <c r="AH101" s="30">
        <f t="shared" si="26"/>
        <v>161943540</v>
      </c>
      <c r="AI101" s="30">
        <f t="shared" si="26"/>
        <v>0</v>
      </c>
      <c r="AJ101" s="30">
        <f t="shared" si="26"/>
        <v>0</v>
      </c>
      <c r="AK101" s="30">
        <f t="shared" si="26"/>
        <v>0</v>
      </c>
      <c r="AL101" s="30">
        <f t="shared" si="26"/>
        <v>0</v>
      </c>
      <c r="AM101" s="31">
        <f>AG101+AI101+AK101</f>
        <v>0</v>
      </c>
      <c r="AN101" s="31">
        <f>AH101+AJ101+AL101</f>
        <v>161943540</v>
      </c>
    </row>
    <row r="102" spans="1:40" s="29" customFormat="1" ht="21" customHeight="1" x14ac:dyDescent="0.25">
      <c r="A102" s="119">
        <v>95</v>
      </c>
      <c r="B102" s="120"/>
      <c r="C102" s="134" t="s">
        <v>1</v>
      </c>
      <c r="D102" s="135"/>
      <c r="E102" s="135"/>
      <c r="F102" s="135"/>
      <c r="G102" s="135"/>
      <c r="H102" s="135"/>
      <c r="I102" s="135"/>
      <c r="J102" s="135"/>
      <c r="K102" s="135"/>
      <c r="L102" s="135"/>
      <c r="M102" s="135"/>
      <c r="N102" s="135"/>
      <c r="O102" s="135"/>
      <c r="P102" s="135"/>
      <c r="Q102" s="135"/>
      <c r="R102" s="135"/>
      <c r="S102" s="135"/>
      <c r="T102" s="135"/>
      <c r="U102" s="135"/>
      <c r="V102" s="135"/>
      <c r="W102" s="135"/>
      <c r="X102" s="135"/>
      <c r="Y102" s="135"/>
      <c r="Z102" s="135"/>
      <c r="AA102" s="135"/>
      <c r="AB102" s="136"/>
      <c r="AC102" s="124" t="s">
        <v>0</v>
      </c>
      <c r="AD102" s="125"/>
      <c r="AE102" s="125"/>
      <c r="AF102" s="126"/>
      <c r="AG102" s="30">
        <f t="shared" ref="AG102:AL102" si="27">SUM(AG26+AG27+AG52+AG61+AG78+AG86+AG91+AG101)</f>
        <v>940420748</v>
      </c>
      <c r="AH102" s="30">
        <f t="shared" si="27"/>
        <v>1005162099</v>
      </c>
      <c r="AI102" s="30">
        <f t="shared" si="27"/>
        <v>126990249</v>
      </c>
      <c r="AJ102" s="30">
        <f t="shared" si="27"/>
        <v>133581718</v>
      </c>
      <c r="AK102" s="30">
        <f t="shared" si="27"/>
        <v>92681070</v>
      </c>
      <c r="AL102" s="30">
        <f t="shared" si="27"/>
        <v>92681070</v>
      </c>
      <c r="AM102" s="31">
        <f>AG102+AI102+AK102</f>
        <v>1160092067</v>
      </c>
      <c r="AN102" s="31">
        <f>AH102+AJ102+AL102</f>
        <v>1231424887</v>
      </c>
    </row>
    <row r="103" spans="1:40" s="29" customFormat="1" ht="21" customHeight="1" x14ac:dyDescent="0.25">
      <c r="A103" s="132">
        <v>96</v>
      </c>
      <c r="B103" s="132"/>
      <c r="C103" s="133" t="s">
        <v>410</v>
      </c>
      <c r="D103" s="133"/>
      <c r="E103" s="133"/>
      <c r="F103" s="133"/>
      <c r="G103" s="133"/>
      <c r="H103" s="133"/>
      <c r="I103" s="133"/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 t="s">
        <v>409</v>
      </c>
      <c r="AD103" s="133"/>
      <c r="AE103" s="133"/>
      <c r="AF103" s="133"/>
      <c r="AG103" s="10">
        <v>8716466</v>
      </c>
      <c r="AH103" s="10">
        <v>8716466</v>
      </c>
      <c r="AI103" s="10"/>
      <c r="AJ103" s="10"/>
      <c r="AK103" s="10"/>
      <c r="AL103" s="10"/>
      <c r="AM103" s="11">
        <f>SUM(AG103:AK103)</f>
        <v>17432932</v>
      </c>
      <c r="AN103" s="8">
        <f t="shared" si="25"/>
        <v>8716466</v>
      </c>
    </row>
    <row r="104" spans="1:40" ht="21" customHeight="1" x14ac:dyDescent="0.25">
      <c r="A104" s="132">
        <v>97</v>
      </c>
      <c r="B104" s="132"/>
      <c r="C104" s="133" t="s">
        <v>401</v>
      </c>
      <c r="D104" s="133"/>
      <c r="E104" s="133"/>
      <c r="F104" s="133"/>
      <c r="G104" s="133"/>
      <c r="H104" s="133"/>
      <c r="I104" s="133"/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 t="s">
        <v>402</v>
      </c>
      <c r="AD104" s="133"/>
      <c r="AE104" s="133"/>
      <c r="AF104" s="133"/>
      <c r="AG104" s="38">
        <v>151064117</v>
      </c>
      <c r="AH104" s="38">
        <v>151581840</v>
      </c>
      <c r="AI104" s="10"/>
      <c r="AJ104" s="10"/>
      <c r="AK104" s="10"/>
      <c r="AL104" s="10"/>
      <c r="AM104" s="11">
        <f>AG104+AI104+AK104</f>
        <v>151064117</v>
      </c>
      <c r="AN104" s="8">
        <f t="shared" si="25"/>
        <v>151581840</v>
      </c>
    </row>
    <row r="105" spans="1:40" x14ac:dyDescent="0.25"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35"/>
      <c r="AH105" s="35"/>
    </row>
    <row r="106" spans="1:40" x14ac:dyDescent="0.25"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</row>
    <row r="107" spans="1:40" x14ac:dyDescent="0.25"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</row>
    <row r="108" spans="1:40" x14ac:dyDescent="0.25">
      <c r="AC108" s="13"/>
      <c r="AD108" s="13"/>
      <c r="AE108" s="13"/>
      <c r="AF108" s="13"/>
      <c r="AH108" s="35"/>
    </row>
    <row r="109" spans="1:40" x14ac:dyDescent="0.25">
      <c r="AC109" s="13"/>
      <c r="AD109" s="13"/>
      <c r="AE109" s="13"/>
      <c r="AF109" s="13"/>
    </row>
  </sheetData>
  <mergeCells count="305">
    <mergeCell ref="A1:AN1"/>
    <mergeCell ref="A9:B9"/>
    <mergeCell ref="C9:AB9"/>
    <mergeCell ref="AC9:AF9"/>
    <mergeCell ref="A10:B10"/>
    <mergeCell ref="C10:AB10"/>
    <mergeCell ref="AC10:AF10"/>
    <mergeCell ref="AM5:AM6"/>
    <mergeCell ref="AI5:AI6"/>
    <mergeCell ref="AK5:AK6"/>
    <mergeCell ref="A5:B7"/>
    <mergeCell ref="C5:AB7"/>
    <mergeCell ref="AC5:AF7"/>
    <mergeCell ref="AH5:AH6"/>
    <mergeCell ref="AJ5:AJ6"/>
    <mergeCell ref="AL5:AL6"/>
    <mergeCell ref="A8:B8"/>
    <mergeCell ref="C8:AB8"/>
    <mergeCell ref="AC8:AF8"/>
    <mergeCell ref="AG5:AG6"/>
    <mergeCell ref="AN5:AN6"/>
    <mergeCell ref="AG4:AN4"/>
    <mergeCell ref="AL3:AN3"/>
    <mergeCell ref="A11:B11"/>
    <mergeCell ref="C11:AB11"/>
    <mergeCell ref="AC11:AF11"/>
    <mergeCell ref="A12:B12"/>
    <mergeCell ref="C12:AB12"/>
    <mergeCell ref="AC12:AF12"/>
    <mergeCell ref="A13:B13"/>
    <mergeCell ref="C13:AB13"/>
    <mergeCell ref="AC13:AF13"/>
    <mergeCell ref="A14:B14"/>
    <mergeCell ref="C14:AB14"/>
    <mergeCell ref="AC14:AF14"/>
    <mergeCell ref="A15:B15"/>
    <mergeCell ref="C15:AB15"/>
    <mergeCell ref="AC15:AF15"/>
    <mergeCell ref="A16:B16"/>
    <mergeCell ref="C16:AB16"/>
    <mergeCell ref="AC16:AF16"/>
    <mergeCell ref="A17:B17"/>
    <mergeCell ref="C17:AB17"/>
    <mergeCell ref="AC17:AF17"/>
    <mergeCell ref="A18:B18"/>
    <mergeCell ref="C18:AB18"/>
    <mergeCell ref="AC18:AF18"/>
    <mergeCell ref="A19:B19"/>
    <mergeCell ref="C19:AB19"/>
    <mergeCell ref="AC19:AF19"/>
    <mergeCell ref="A20:B20"/>
    <mergeCell ref="C20:AB20"/>
    <mergeCell ref="AC20:AF20"/>
    <mergeCell ref="A21:B21"/>
    <mergeCell ref="C21:AB21"/>
    <mergeCell ref="AC21:AF21"/>
    <mergeCell ref="A22:B22"/>
    <mergeCell ref="C22:AB22"/>
    <mergeCell ref="AC22:AF22"/>
    <mergeCell ref="A23:B23"/>
    <mergeCell ref="C23:AB23"/>
    <mergeCell ref="AC23:AF23"/>
    <mergeCell ref="A24:B24"/>
    <mergeCell ref="C24:AB24"/>
    <mergeCell ref="AC24:AF24"/>
    <mergeCell ref="A25:B25"/>
    <mergeCell ref="C25:AB25"/>
    <mergeCell ref="AC25:AF25"/>
    <mergeCell ref="A26:B26"/>
    <mergeCell ref="C26:AB26"/>
    <mergeCell ref="AC26:AF26"/>
    <mergeCell ref="A27:B27"/>
    <mergeCell ref="C27:AB27"/>
    <mergeCell ref="AC27:AF27"/>
    <mergeCell ref="A28:B28"/>
    <mergeCell ref="C28:AB28"/>
    <mergeCell ref="AC28:AF28"/>
    <mergeCell ref="A29:B29"/>
    <mergeCell ref="C29:AB29"/>
    <mergeCell ref="AC29:AF29"/>
    <mergeCell ref="A30:B30"/>
    <mergeCell ref="C30:AB30"/>
    <mergeCell ref="AC30:AF30"/>
    <mergeCell ref="A31:B31"/>
    <mergeCell ref="C31:AB31"/>
    <mergeCell ref="AC31:AF31"/>
    <mergeCell ref="A32:B32"/>
    <mergeCell ref="C32:AB32"/>
    <mergeCell ref="AC32:AF32"/>
    <mergeCell ref="A33:B33"/>
    <mergeCell ref="C33:AB33"/>
    <mergeCell ref="AC33:AF33"/>
    <mergeCell ref="A34:B34"/>
    <mergeCell ref="C34:AB34"/>
    <mergeCell ref="AC34:AF34"/>
    <mergeCell ref="A35:B35"/>
    <mergeCell ref="C35:AB35"/>
    <mergeCell ref="AC35:AF35"/>
    <mergeCell ref="A36:B36"/>
    <mergeCell ref="C36:AB36"/>
    <mergeCell ref="AC36:AF36"/>
    <mergeCell ref="A37:B37"/>
    <mergeCell ref="C37:AB37"/>
    <mergeCell ref="AC37:AF37"/>
    <mergeCell ref="A38:B38"/>
    <mergeCell ref="C38:AB38"/>
    <mergeCell ref="AC38:AF38"/>
    <mergeCell ref="A39:B39"/>
    <mergeCell ref="C39:AB39"/>
    <mergeCell ref="AC39:AF39"/>
    <mergeCell ref="A40:B40"/>
    <mergeCell ref="C40:AB40"/>
    <mergeCell ref="AC40:AF40"/>
    <mergeCell ref="A41:B41"/>
    <mergeCell ref="C41:AB41"/>
    <mergeCell ref="AC41:AF41"/>
    <mergeCell ref="A42:B42"/>
    <mergeCell ref="C42:AB42"/>
    <mergeCell ref="AC42:AF42"/>
    <mergeCell ref="A43:B43"/>
    <mergeCell ref="C43:AB43"/>
    <mergeCell ref="AC43:AF43"/>
    <mergeCell ref="A44:B44"/>
    <mergeCell ref="C44:AB44"/>
    <mergeCell ref="AC44:AF44"/>
    <mergeCell ref="A45:B45"/>
    <mergeCell ref="C45:AB45"/>
    <mergeCell ref="AC45:AF45"/>
    <mergeCell ref="A46:B46"/>
    <mergeCell ref="C46:AB46"/>
    <mergeCell ref="AC46:AF46"/>
    <mergeCell ref="A47:B47"/>
    <mergeCell ref="C47:AB47"/>
    <mergeCell ref="AC47:AF47"/>
    <mergeCell ref="A48:B48"/>
    <mergeCell ref="C48:AB48"/>
    <mergeCell ref="AC48:AF48"/>
    <mergeCell ref="A49:B49"/>
    <mergeCell ref="C49:AB49"/>
    <mergeCell ref="AC49:AF49"/>
    <mergeCell ref="A50:B50"/>
    <mergeCell ref="C50:AB50"/>
    <mergeCell ref="AC50:AF50"/>
    <mergeCell ref="A51:B51"/>
    <mergeCell ref="C51:AB51"/>
    <mergeCell ref="AC51:AF51"/>
    <mergeCell ref="A52:B52"/>
    <mergeCell ref="C52:AB52"/>
    <mergeCell ref="AC52:AF52"/>
    <mergeCell ref="A53:B53"/>
    <mergeCell ref="C53:AB53"/>
    <mergeCell ref="AC53:AF53"/>
    <mergeCell ref="A54:B54"/>
    <mergeCell ref="C54:AB54"/>
    <mergeCell ref="AC54:AF54"/>
    <mergeCell ref="A55:B55"/>
    <mergeCell ref="C55:AB55"/>
    <mergeCell ref="AC55:AF55"/>
    <mergeCell ref="A56:B56"/>
    <mergeCell ref="C56:AB56"/>
    <mergeCell ref="AC56:AF56"/>
    <mergeCell ref="A57:B57"/>
    <mergeCell ref="C57:AB57"/>
    <mergeCell ref="AC57:AF57"/>
    <mergeCell ref="A58:B58"/>
    <mergeCell ref="C58:AB58"/>
    <mergeCell ref="AC58:AF58"/>
    <mergeCell ref="A59:B59"/>
    <mergeCell ref="C59:AB59"/>
    <mergeCell ref="AC59:AF59"/>
    <mergeCell ref="A60:B60"/>
    <mergeCell ref="C60:AB60"/>
    <mergeCell ref="AC60:AF60"/>
    <mergeCell ref="A61:B61"/>
    <mergeCell ref="C61:AB61"/>
    <mergeCell ref="AC61:AF61"/>
    <mergeCell ref="A62:B62"/>
    <mergeCell ref="C62:AB62"/>
    <mergeCell ref="AC62:AF62"/>
    <mergeCell ref="A66:B66"/>
    <mergeCell ref="C66:AB66"/>
    <mergeCell ref="AC66:AF66"/>
    <mergeCell ref="A63:B63"/>
    <mergeCell ref="C63:AB63"/>
    <mergeCell ref="AC63:AF63"/>
    <mergeCell ref="A64:B64"/>
    <mergeCell ref="C64:AB64"/>
    <mergeCell ref="AC64:AF64"/>
    <mergeCell ref="C65:AB65"/>
    <mergeCell ref="AC65:AF65"/>
    <mergeCell ref="A65:B65"/>
    <mergeCell ref="A67:B67"/>
    <mergeCell ref="C67:AB67"/>
    <mergeCell ref="AC67:AF67"/>
    <mergeCell ref="A68:B68"/>
    <mergeCell ref="C68:AB68"/>
    <mergeCell ref="AC68:AF68"/>
    <mergeCell ref="A69:B69"/>
    <mergeCell ref="C69:AB69"/>
    <mergeCell ref="AC69:AF69"/>
    <mergeCell ref="AC73:AF73"/>
    <mergeCell ref="A70:B70"/>
    <mergeCell ref="C70:AB70"/>
    <mergeCell ref="AC70:AF70"/>
    <mergeCell ref="A71:B71"/>
    <mergeCell ref="C71:AB71"/>
    <mergeCell ref="AC71:AF71"/>
    <mergeCell ref="A76:B76"/>
    <mergeCell ref="C76:AB76"/>
    <mergeCell ref="AC76:AF76"/>
    <mergeCell ref="AC75:AF75"/>
    <mergeCell ref="A72:B72"/>
    <mergeCell ref="C72:AB72"/>
    <mergeCell ref="AC72:AF72"/>
    <mergeCell ref="A73:B73"/>
    <mergeCell ref="C73:AB73"/>
    <mergeCell ref="A75:B75"/>
    <mergeCell ref="C75:AB75"/>
    <mergeCell ref="A74:B74"/>
    <mergeCell ref="C74:AB74"/>
    <mergeCell ref="AC74:AF74"/>
    <mergeCell ref="A77:B77"/>
    <mergeCell ref="C77:AB77"/>
    <mergeCell ref="AC77:AF77"/>
    <mergeCell ref="A78:B78"/>
    <mergeCell ref="C78:AB78"/>
    <mergeCell ref="AC78:AF78"/>
    <mergeCell ref="A79:B79"/>
    <mergeCell ref="C79:AB79"/>
    <mergeCell ref="AC79:AF79"/>
    <mergeCell ref="A80:B80"/>
    <mergeCell ref="C80:AB80"/>
    <mergeCell ref="AC80:AF80"/>
    <mergeCell ref="A81:B81"/>
    <mergeCell ref="C81:AB81"/>
    <mergeCell ref="AC81:AF81"/>
    <mergeCell ref="A82:B82"/>
    <mergeCell ref="C82:AB82"/>
    <mergeCell ref="AC82:AF82"/>
    <mergeCell ref="A83:B83"/>
    <mergeCell ref="C83:AB83"/>
    <mergeCell ref="AC83:AF83"/>
    <mergeCell ref="A84:B84"/>
    <mergeCell ref="C84:AB84"/>
    <mergeCell ref="AC84:AF84"/>
    <mergeCell ref="A85:B85"/>
    <mergeCell ref="C85:AB85"/>
    <mergeCell ref="AC85:AF85"/>
    <mergeCell ref="A86:B86"/>
    <mergeCell ref="C86:AB86"/>
    <mergeCell ref="AC86:AF86"/>
    <mergeCell ref="A87:B87"/>
    <mergeCell ref="C87:AB87"/>
    <mergeCell ref="AC87:AF87"/>
    <mergeCell ref="A88:B88"/>
    <mergeCell ref="C88:AB88"/>
    <mergeCell ref="AC88:AF88"/>
    <mergeCell ref="A89:B89"/>
    <mergeCell ref="C89:AB89"/>
    <mergeCell ref="AC89:AF89"/>
    <mergeCell ref="A90:B90"/>
    <mergeCell ref="C90:AB90"/>
    <mergeCell ref="AC90:AF90"/>
    <mergeCell ref="A91:B91"/>
    <mergeCell ref="C91:AB91"/>
    <mergeCell ref="AC91:AF91"/>
    <mergeCell ref="C96:AB96"/>
    <mergeCell ref="AC96:AF96"/>
    <mergeCell ref="C95:AB95"/>
    <mergeCell ref="AC95:AF95"/>
    <mergeCell ref="A96:B96"/>
    <mergeCell ref="A95:B95"/>
    <mergeCell ref="A92:B92"/>
    <mergeCell ref="C92:AB92"/>
    <mergeCell ref="AC92:AF92"/>
    <mergeCell ref="A93:B93"/>
    <mergeCell ref="C93:AB93"/>
    <mergeCell ref="AC93:AF93"/>
    <mergeCell ref="A94:B94"/>
    <mergeCell ref="C94:AB94"/>
    <mergeCell ref="AC94:AF94"/>
    <mergeCell ref="A103:B103"/>
    <mergeCell ref="C103:AB103"/>
    <mergeCell ref="AC103:AF103"/>
    <mergeCell ref="A104:B104"/>
    <mergeCell ref="C104:AB104"/>
    <mergeCell ref="AC104:AF104"/>
    <mergeCell ref="A102:B102"/>
    <mergeCell ref="C102:AB102"/>
    <mergeCell ref="AC102:AF102"/>
    <mergeCell ref="AC100:AF100"/>
    <mergeCell ref="A101:B101"/>
    <mergeCell ref="C101:AB101"/>
    <mergeCell ref="AC101:AF101"/>
    <mergeCell ref="C97:AB97"/>
    <mergeCell ref="AC97:AF97"/>
    <mergeCell ref="A100:B100"/>
    <mergeCell ref="C100:AB100"/>
    <mergeCell ref="C99:AB99"/>
    <mergeCell ref="AC99:AF99"/>
    <mergeCell ref="A97:B97"/>
    <mergeCell ref="A98:B98"/>
    <mergeCell ref="C98:AB98"/>
    <mergeCell ref="AC98:AF98"/>
    <mergeCell ref="A99:B99"/>
  </mergeCells>
  <printOptions horizontalCentered="1"/>
  <pageMargins left="0.39370078740157483" right="0.39370078740157483" top="0.39370078740157483" bottom="0.39370078740157483" header="0.51181102362204722" footer="0.51181102362204722"/>
  <pageSetup paperSize="9" scale="42" fitToHeight="0" orientation="landscape" horizontalDpi="4294967295" verticalDpi="4294967295" r:id="rId1"/>
  <headerFooter alignWithMargins="0"/>
  <rowBreaks count="2" manualBreakCount="2">
    <brk id="42" max="39" man="1"/>
    <brk id="78" max="39" man="1"/>
  </rowBreaks>
  <ignoredErrors>
    <ignoredError sqref="A8:B10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4</vt:i4>
      </vt:variant>
    </vt:vector>
  </HeadingPairs>
  <TitlesOfParts>
    <vt:vector size="6" baseType="lpstr">
      <vt:lpstr>1.2.1 Összevont bevételek</vt:lpstr>
      <vt:lpstr>1.2.2 Összevont kiadások</vt:lpstr>
      <vt:lpstr>'1.2.1 Összevont bevételek'!Nyomtatási_cím</vt:lpstr>
      <vt:lpstr>'1.2.2 Összevont kiadások'!Nyomtatási_cím</vt:lpstr>
      <vt:lpstr>'1.2.1 Összevont bevételek'!Nyomtatási_terület</vt:lpstr>
      <vt:lpstr>'1.2.2 Összevont kiadások'!Nyomtatási_terület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Kézdi Árpád Dr.</dc:creator>
  <cp:lastModifiedBy>Schön Helga</cp:lastModifiedBy>
  <cp:lastPrinted>2020-07-15T07:30:48Z</cp:lastPrinted>
  <dcterms:created xsi:type="dcterms:W3CDTF">1998-12-22T17:08:32Z</dcterms:created>
  <dcterms:modified xsi:type="dcterms:W3CDTF">2020-07-27T08:25:44Z</dcterms:modified>
</cp:coreProperties>
</file>