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19440" windowHeight="12570"/>
  </bookViews>
  <sheets>
    <sheet name="1. sz. melléklet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1" l="1"/>
  <c r="G31" i="1"/>
  <c r="C31" i="1"/>
  <c r="G25" i="1" l="1"/>
  <c r="F10" i="1" l="1"/>
  <c r="F32" i="1"/>
  <c r="G6" i="1"/>
  <c r="G28" i="1"/>
  <c r="F28" i="1"/>
  <c r="H30" i="1"/>
  <c r="H29" i="1"/>
  <c r="H31" i="1" s="1"/>
  <c r="H32" i="1"/>
  <c r="H22" i="1"/>
  <c r="H27" i="1" s="1"/>
  <c r="H33" i="1" s="1"/>
  <c r="H23" i="1"/>
  <c r="H24" i="1"/>
  <c r="H25" i="1"/>
  <c r="H26" i="1"/>
  <c r="G30" i="1"/>
  <c r="G29" i="1"/>
  <c r="I24" i="1"/>
  <c r="I27" i="1" s="1"/>
  <c r="G26" i="1"/>
  <c r="G23" i="1"/>
  <c r="G22" i="1"/>
  <c r="G12" i="1"/>
  <c r="H17" i="1"/>
  <c r="H16" i="1"/>
  <c r="H13" i="1"/>
  <c r="H14" i="1"/>
  <c r="H12" i="1"/>
  <c r="H10" i="1"/>
  <c r="H7" i="1"/>
  <c r="H8" i="1"/>
  <c r="H9" i="1"/>
  <c r="H6" i="1"/>
  <c r="G17" i="1"/>
  <c r="G16" i="1"/>
  <c r="G13" i="1"/>
  <c r="G14" i="1"/>
  <c r="G7" i="1"/>
  <c r="G8" i="1"/>
  <c r="G9" i="1"/>
  <c r="G10" i="1"/>
  <c r="F17" i="1"/>
  <c r="I31" i="1"/>
  <c r="I15" i="1"/>
  <c r="I11" i="1"/>
  <c r="I18" i="1" s="1"/>
  <c r="D27" i="1"/>
  <c r="E27" i="1"/>
  <c r="C27" i="1"/>
  <c r="F22" i="1"/>
  <c r="E31" i="1"/>
  <c r="D31" i="1"/>
  <c r="F31" i="1"/>
  <c r="F30" i="1"/>
  <c r="F29" i="1"/>
  <c r="F26" i="1"/>
  <c r="F25" i="1"/>
  <c r="F24" i="1"/>
  <c r="F23" i="1"/>
  <c r="F16" i="1"/>
  <c r="E15" i="1"/>
  <c r="D15" i="1"/>
  <c r="C15" i="1"/>
  <c r="F14" i="1"/>
  <c r="F13" i="1"/>
  <c r="F12" i="1"/>
  <c r="E11" i="1"/>
  <c r="E18" i="1" s="1"/>
  <c r="D11" i="1"/>
  <c r="C11" i="1"/>
  <c r="C18" i="1" s="1"/>
  <c r="F9" i="1"/>
  <c r="F8" i="1"/>
  <c r="F7" i="1"/>
  <c r="F6" i="1"/>
  <c r="D33" i="1" l="1"/>
  <c r="H15" i="1"/>
  <c r="G27" i="1"/>
  <c r="E33" i="1"/>
  <c r="H11" i="1"/>
  <c r="I33" i="1"/>
  <c r="C33" i="1"/>
  <c r="G33" i="1"/>
  <c r="F27" i="1"/>
  <c r="F33" i="1" s="1"/>
  <c r="G15" i="1"/>
  <c r="F15" i="1"/>
  <c r="D18" i="1"/>
  <c r="H18" i="1"/>
  <c r="F11" i="1"/>
  <c r="G11" i="1"/>
  <c r="G18" i="1" l="1"/>
  <c r="F18" i="1"/>
</calcChain>
</file>

<file path=xl/sharedStrings.xml><?xml version="1.0" encoding="utf-8"?>
<sst xmlns="http://schemas.openxmlformats.org/spreadsheetml/2006/main" count="69" uniqueCount="59">
  <si>
    <t>KIADÁS</t>
  </si>
  <si>
    <t>Rovat megnevezése</t>
  </si>
  <si>
    <t>Önkormányzat</t>
  </si>
  <si>
    <t>K1</t>
  </si>
  <si>
    <t>Személyi juttatások</t>
  </si>
  <si>
    <t>K2</t>
  </si>
  <si>
    <t>Munkaadókat terhelő jár. és szoc. hj. Adó</t>
  </si>
  <si>
    <t>K3</t>
  </si>
  <si>
    <t>Dologi kiadások</t>
  </si>
  <si>
    <t>K4</t>
  </si>
  <si>
    <t>Ellátottak pénzbeli juttatásai</t>
  </si>
  <si>
    <t>K5</t>
  </si>
  <si>
    <t>Egyéb működési  célú kiadások</t>
  </si>
  <si>
    <t>Működési kiadások összesen</t>
  </si>
  <si>
    <t>K6</t>
  </si>
  <si>
    <t>Beruházás</t>
  </si>
  <si>
    <t>K7</t>
  </si>
  <si>
    <t>Felújítás</t>
  </si>
  <si>
    <t>K8</t>
  </si>
  <si>
    <t>Egyéb felhalmozási célú kiadások</t>
  </si>
  <si>
    <t>Felhalmozási kiadások összesen</t>
  </si>
  <si>
    <t>Tartalékok</t>
  </si>
  <si>
    <t>Kiadások mindösszesen</t>
  </si>
  <si>
    <t>BEVÉTEL</t>
  </si>
  <si>
    <t>B1</t>
  </si>
  <si>
    <t>B3</t>
  </si>
  <si>
    <t>Közhatalmi bevételek</t>
  </si>
  <si>
    <t>B4</t>
  </si>
  <si>
    <t>Működési bevételek</t>
  </si>
  <si>
    <t>B6</t>
  </si>
  <si>
    <t>Működési bevételek össesen:</t>
  </si>
  <si>
    <t>B5</t>
  </si>
  <si>
    <t>Felhalmozási bevételek</t>
  </si>
  <si>
    <t>B7</t>
  </si>
  <si>
    <t>Felhalmozási célú átvett pénzeszközök</t>
  </si>
  <si>
    <t>Felhalmozási bevételek összesen</t>
  </si>
  <si>
    <t>B8</t>
  </si>
  <si>
    <t>Finanszírozási bevételek ( p.maradvány )</t>
  </si>
  <si>
    <t>Bevételek mindösszesen</t>
  </si>
  <si>
    <t>Vaskúti Közös Önkormányzati Hivatal</t>
  </si>
  <si>
    <t>Mindösszesen</t>
  </si>
  <si>
    <t>adatok forintban</t>
  </si>
  <si>
    <t>Működési célú támogatások áh. Belülről</t>
  </si>
  <si>
    <t>Működési célú átvett pénzeszközök</t>
  </si>
  <si>
    <t>K513</t>
  </si>
  <si>
    <t>Vaskúti Idősek Ottona</t>
  </si>
  <si>
    <t>B11</t>
  </si>
  <si>
    <t>Önkormányzatok működési támogatásai</t>
  </si>
  <si>
    <t>Előirányzatból</t>
  </si>
  <si>
    <t>kötelező feladatok</t>
  </si>
  <si>
    <t>önként vállalt feladatok</t>
  </si>
  <si>
    <t>államigazgatási feladatok</t>
  </si>
  <si>
    <t>Rovat-rend</t>
  </si>
  <si>
    <t>K914</t>
  </si>
  <si>
    <t>Áh-n belüli megelőlegezések visszafizetése</t>
  </si>
  <si>
    <t>B2</t>
  </si>
  <si>
    <t>Felhalmozási célú támogatások</t>
  </si>
  <si>
    <t>Vaskút Nagyközségi Önkormányzat 2020. évi összevont mérlege</t>
  </si>
  <si>
    <t>1.1. melléklet a 2/2020. (II.14.) számú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</si>
</sst>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F_t_-;\-* #,##0\ _F_t_-;_-* &quot;-&quot;\ _F_t_-;_-@_-"/>
    <numFmt numFmtId="164" formatCode="#,##0_ ;\-#,##0\ "/>
  </numFmts>
  <fonts count="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1" fontId="1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/>
    <xf numFmtId="0" fontId="3" fillId="0" borderId="1" xfId="0" applyFont="1" applyFill="1" applyBorder="1"/>
    <xf numFmtId="0" fontId="3" fillId="0" borderId="0" xfId="0" applyFont="1" applyFill="1"/>
    <xf numFmtId="0" fontId="3" fillId="0" borderId="1" xfId="0" applyFont="1" applyBorder="1"/>
    <xf numFmtId="0" fontId="3" fillId="0" borderId="0" xfId="0" applyFont="1"/>
    <xf numFmtId="0" fontId="2" fillId="0" borderId="1" xfId="0" applyFont="1" applyBorder="1"/>
    <xf numFmtId="0" fontId="2" fillId="0" borderId="0" xfId="0" applyFont="1"/>
    <xf numFmtId="41" fontId="2" fillId="0" borderId="0" xfId="0" applyNumberFormat="1" applyFont="1"/>
    <xf numFmtId="0" fontId="1" fillId="0" borderId="1" xfId="0" applyFont="1" applyBorder="1" applyAlignment="1">
      <alignment horizontal="left" vertical="center"/>
    </xf>
    <xf numFmtId="41" fontId="1" fillId="0" borderId="0" xfId="0" applyNumberFormat="1" applyFont="1" applyAlignment="1">
      <alignment horizontal="right"/>
    </xf>
    <xf numFmtId="0" fontId="3" fillId="2" borderId="1" xfId="0" applyFont="1" applyFill="1" applyBorder="1"/>
    <xf numFmtId="0" fontId="2" fillId="0" borderId="0" xfId="0" applyFont="1" applyBorder="1"/>
    <xf numFmtId="41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/>
    </xf>
    <xf numFmtId="3" fontId="3" fillId="2" borderId="1" xfId="0" applyNumberFormat="1" applyFont="1" applyFill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3" fontId="1" fillId="0" borderId="1" xfId="0" applyNumberFormat="1" applyFont="1" applyBorder="1" applyAlignment="1"/>
    <xf numFmtId="3" fontId="3" fillId="2" borderId="1" xfId="0" applyNumberFormat="1" applyFont="1" applyFill="1" applyBorder="1" applyAlignment="1"/>
    <xf numFmtId="3" fontId="2" fillId="2" borderId="1" xfId="0" applyNumberFormat="1" applyFont="1" applyFill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164" fontId="2" fillId="0" borderId="2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2" borderId="1" xfId="0" applyNumberFormat="1" applyFont="1" applyFill="1" applyBorder="1" applyAlignment="1">
      <alignment horizontal="right"/>
    </xf>
    <xf numFmtId="164" fontId="3" fillId="2" borderId="2" xfId="0" applyNumberFormat="1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41" fontId="1" fillId="0" borderId="0" xfId="0" applyNumberFormat="1" applyFont="1" applyAlignment="1"/>
    <xf numFmtId="41" fontId="4" fillId="0" borderId="0" xfId="0" applyNumberFormat="1" applyFont="1"/>
    <xf numFmtId="164" fontId="2" fillId="0" borderId="0" xfId="0" applyNumberFormat="1" applyFont="1" applyBorder="1"/>
    <xf numFmtId="3" fontId="1" fillId="0" borderId="0" xfId="0" applyNumberFormat="1" applyFont="1"/>
    <xf numFmtId="164" fontId="2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/>
    </xf>
    <xf numFmtId="41" fontId="2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1" fontId="1" fillId="0" borderId="0" xfId="0" applyNumberFormat="1" applyFont="1" applyAlignment="1">
      <alignment horizontal="right"/>
    </xf>
    <xf numFmtId="41" fontId="1" fillId="0" borderId="3" xfId="0" applyNumberFormat="1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zoomScaleNormal="100" workbookViewId="0">
      <selection activeCell="E4" sqref="E4:E5"/>
    </sheetView>
  </sheetViews>
  <sheetFormatPr defaultColWidth="9.140625" defaultRowHeight="15.75" x14ac:dyDescent="0.25"/>
  <cols>
    <col min="1" max="1" width="7.140625" style="1" customWidth="1"/>
    <col min="2" max="2" width="40" style="1" customWidth="1"/>
    <col min="3" max="3" width="15.42578125" style="2" customWidth="1"/>
    <col min="4" max="4" width="15.85546875" style="2" customWidth="1"/>
    <col min="5" max="5" width="16.5703125" style="2" customWidth="1"/>
    <col min="6" max="6" width="17" style="11" customWidth="1"/>
    <col min="7" max="7" width="15" style="1" customWidth="1"/>
    <col min="8" max="8" width="15.42578125" style="1" customWidth="1"/>
    <col min="9" max="9" width="15.5703125" style="1" customWidth="1"/>
    <col min="10" max="16384" width="9.140625" style="1"/>
  </cols>
  <sheetData>
    <row r="1" spans="1:9" ht="17.25" customHeight="1" x14ac:dyDescent="0.3">
      <c r="A1" s="42" t="s">
        <v>57</v>
      </c>
      <c r="B1" s="42"/>
      <c r="C1" s="42"/>
      <c r="D1" s="42"/>
      <c r="E1" s="42"/>
      <c r="F1" s="42"/>
      <c r="G1" s="42"/>
      <c r="H1" s="42"/>
      <c r="I1" s="42"/>
    </row>
    <row r="2" spans="1:9" ht="17.25" customHeight="1" x14ac:dyDescent="0.25">
      <c r="D2" s="1"/>
      <c r="E2" s="32"/>
      <c r="F2" s="32"/>
      <c r="G2" s="43" t="s">
        <v>58</v>
      </c>
      <c r="H2" s="43"/>
      <c r="I2" s="43"/>
    </row>
    <row r="3" spans="1:9" ht="17.25" customHeight="1" x14ac:dyDescent="0.25">
      <c r="A3" s="10" t="s">
        <v>0</v>
      </c>
      <c r="D3" s="13"/>
      <c r="E3" s="13"/>
      <c r="F3" s="1"/>
      <c r="H3" s="44" t="s">
        <v>41</v>
      </c>
      <c r="I3" s="44"/>
    </row>
    <row r="4" spans="1:9" ht="18.75" customHeight="1" x14ac:dyDescent="0.25">
      <c r="A4" s="38" t="s">
        <v>52</v>
      </c>
      <c r="B4" s="39" t="s">
        <v>1</v>
      </c>
      <c r="C4" s="40" t="s">
        <v>2</v>
      </c>
      <c r="D4" s="41" t="s">
        <v>45</v>
      </c>
      <c r="E4" s="41" t="s">
        <v>39</v>
      </c>
      <c r="F4" s="40" t="s">
        <v>40</v>
      </c>
      <c r="G4" s="37" t="s">
        <v>48</v>
      </c>
      <c r="H4" s="37"/>
      <c r="I4" s="37"/>
    </row>
    <row r="5" spans="1:9" s="3" customFormat="1" ht="36.75" customHeight="1" x14ac:dyDescent="0.25">
      <c r="A5" s="38"/>
      <c r="B5" s="39"/>
      <c r="C5" s="40"/>
      <c r="D5" s="41"/>
      <c r="E5" s="41"/>
      <c r="F5" s="40"/>
      <c r="G5" s="17" t="s">
        <v>49</v>
      </c>
      <c r="H5" s="17" t="s">
        <v>50</v>
      </c>
      <c r="I5" s="17" t="s">
        <v>51</v>
      </c>
    </row>
    <row r="6" spans="1:9" x14ac:dyDescent="0.25">
      <c r="A6" s="4" t="s">
        <v>3</v>
      </c>
      <c r="B6" s="4" t="s">
        <v>4</v>
      </c>
      <c r="C6" s="27">
        <v>52697491</v>
      </c>
      <c r="D6" s="27">
        <v>64433881</v>
      </c>
      <c r="E6" s="27">
        <v>64772619</v>
      </c>
      <c r="F6" s="25">
        <f>E6+D6+C6</f>
        <v>181903991</v>
      </c>
      <c r="G6" s="21">
        <f>C6+E6</f>
        <v>117470110</v>
      </c>
      <c r="H6" s="21">
        <f>D6</f>
        <v>64433881</v>
      </c>
      <c r="I6" s="21">
        <v>0</v>
      </c>
    </row>
    <row r="7" spans="1:9" x14ac:dyDescent="0.25">
      <c r="A7" s="4" t="s">
        <v>5</v>
      </c>
      <c r="B7" s="4" t="s">
        <v>6</v>
      </c>
      <c r="C7" s="27">
        <v>9335138</v>
      </c>
      <c r="D7" s="27">
        <v>11207679</v>
      </c>
      <c r="E7" s="27">
        <v>11575151</v>
      </c>
      <c r="F7" s="25">
        <f t="shared" ref="F7:F14" si="0">E7+D7+C7</f>
        <v>32117968</v>
      </c>
      <c r="G7" s="21">
        <f>C7+E7</f>
        <v>20910289</v>
      </c>
      <c r="H7" s="21">
        <f>D7</f>
        <v>11207679</v>
      </c>
      <c r="I7" s="21">
        <v>0</v>
      </c>
    </row>
    <row r="8" spans="1:9" x14ac:dyDescent="0.25">
      <c r="A8" s="4" t="s">
        <v>7</v>
      </c>
      <c r="B8" s="4" t="s">
        <v>8</v>
      </c>
      <c r="C8" s="27">
        <v>122076203</v>
      </c>
      <c r="D8" s="27">
        <v>50739089</v>
      </c>
      <c r="E8" s="27">
        <v>16041200</v>
      </c>
      <c r="F8" s="25">
        <f t="shared" si="0"/>
        <v>188856492</v>
      </c>
      <c r="G8" s="21">
        <f>C8+E8</f>
        <v>138117403</v>
      </c>
      <c r="H8" s="21">
        <f>D8</f>
        <v>50739089</v>
      </c>
      <c r="I8" s="21">
        <v>0</v>
      </c>
    </row>
    <row r="9" spans="1:9" x14ac:dyDescent="0.25">
      <c r="A9" s="4" t="s">
        <v>9</v>
      </c>
      <c r="B9" s="4" t="s">
        <v>10</v>
      </c>
      <c r="C9" s="27">
        <v>24561000</v>
      </c>
      <c r="D9" s="27"/>
      <c r="E9" s="27"/>
      <c r="F9" s="25">
        <f t="shared" si="0"/>
        <v>24561000</v>
      </c>
      <c r="G9" s="21">
        <f>C9+E9</f>
        <v>24561000</v>
      </c>
      <c r="H9" s="21">
        <f>D9</f>
        <v>0</v>
      </c>
      <c r="I9" s="21">
        <v>0</v>
      </c>
    </row>
    <row r="10" spans="1:9" x14ac:dyDescent="0.25">
      <c r="A10" s="4" t="s">
        <v>11</v>
      </c>
      <c r="B10" s="4" t="s">
        <v>12</v>
      </c>
      <c r="C10" s="27">
        <v>217534379</v>
      </c>
      <c r="D10" s="27"/>
      <c r="E10" s="27"/>
      <c r="F10" s="25">
        <f>E10+D10+C10</f>
        <v>217534379</v>
      </c>
      <c r="G10" s="21">
        <f>C10+E10</f>
        <v>217534379</v>
      </c>
      <c r="H10" s="21">
        <f>D10</f>
        <v>0</v>
      </c>
      <c r="I10" s="21">
        <v>0</v>
      </c>
    </row>
    <row r="11" spans="1:9" s="6" customFormat="1" x14ac:dyDescent="0.25">
      <c r="A11" s="5"/>
      <c r="B11" s="14" t="s">
        <v>13</v>
      </c>
      <c r="C11" s="28">
        <f t="shared" ref="C11:I11" si="1">SUM(C6:C10)</f>
        <v>426204211</v>
      </c>
      <c r="D11" s="28">
        <f t="shared" si="1"/>
        <v>126380649</v>
      </c>
      <c r="E11" s="28">
        <f t="shared" si="1"/>
        <v>92388970</v>
      </c>
      <c r="F11" s="29">
        <f>SUM(F6:F10)</f>
        <v>644973830</v>
      </c>
      <c r="G11" s="22">
        <f t="shared" si="1"/>
        <v>518593181</v>
      </c>
      <c r="H11" s="22">
        <f t="shared" si="1"/>
        <v>126380649</v>
      </c>
      <c r="I11" s="22">
        <f t="shared" si="1"/>
        <v>0</v>
      </c>
    </row>
    <row r="12" spans="1:9" x14ac:dyDescent="0.25">
      <c r="A12" s="4" t="s">
        <v>14</v>
      </c>
      <c r="B12" s="4" t="s">
        <v>15</v>
      </c>
      <c r="C12" s="27">
        <v>446892120</v>
      </c>
      <c r="D12" s="27"/>
      <c r="E12" s="27">
        <v>292100</v>
      </c>
      <c r="F12" s="25">
        <f t="shared" si="0"/>
        <v>447184220</v>
      </c>
      <c r="G12" s="21">
        <f>C12+E12</f>
        <v>447184220</v>
      </c>
      <c r="H12" s="21">
        <f>D12</f>
        <v>0</v>
      </c>
      <c r="I12" s="21">
        <v>0</v>
      </c>
    </row>
    <row r="13" spans="1:9" x14ac:dyDescent="0.25">
      <c r="A13" s="4" t="s">
        <v>16</v>
      </c>
      <c r="B13" s="4" t="s">
        <v>17</v>
      </c>
      <c r="C13" s="27">
        <v>64824417</v>
      </c>
      <c r="D13" s="27">
        <v>609600</v>
      </c>
      <c r="E13" s="27"/>
      <c r="F13" s="25">
        <f t="shared" si="0"/>
        <v>65434017</v>
      </c>
      <c r="G13" s="21">
        <f>C13+E13</f>
        <v>64824417</v>
      </c>
      <c r="H13" s="21">
        <f>D13</f>
        <v>609600</v>
      </c>
      <c r="I13" s="21">
        <v>0</v>
      </c>
    </row>
    <row r="14" spans="1:9" x14ac:dyDescent="0.25">
      <c r="A14" s="4" t="s">
        <v>18</v>
      </c>
      <c r="B14" s="4" t="s">
        <v>19</v>
      </c>
      <c r="C14" s="27"/>
      <c r="D14" s="27"/>
      <c r="E14" s="27"/>
      <c r="F14" s="25">
        <f t="shared" si="0"/>
        <v>0</v>
      </c>
      <c r="G14" s="21">
        <f>C14+E14</f>
        <v>0</v>
      </c>
      <c r="H14" s="21">
        <f>D14</f>
        <v>0</v>
      </c>
      <c r="I14" s="21">
        <v>0</v>
      </c>
    </row>
    <row r="15" spans="1:9" s="8" customFormat="1" x14ac:dyDescent="0.25">
      <c r="A15" s="7"/>
      <c r="B15" s="14" t="s">
        <v>20</v>
      </c>
      <c r="C15" s="28">
        <f t="shared" ref="C15:I15" si="2">SUM(C12:C14)</f>
        <v>511716537</v>
      </c>
      <c r="D15" s="28">
        <f t="shared" si="2"/>
        <v>609600</v>
      </c>
      <c r="E15" s="28">
        <f t="shared" si="2"/>
        <v>292100</v>
      </c>
      <c r="F15" s="29">
        <f t="shared" si="2"/>
        <v>512618237</v>
      </c>
      <c r="G15" s="22">
        <f t="shared" si="2"/>
        <v>512008637</v>
      </c>
      <c r="H15" s="22">
        <f t="shared" si="2"/>
        <v>609600</v>
      </c>
      <c r="I15" s="22">
        <f t="shared" si="2"/>
        <v>0</v>
      </c>
    </row>
    <row r="16" spans="1:9" x14ac:dyDescent="0.25">
      <c r="A16" s="4" t="s">
        <v>44</v>
      </c>
      <c r="B16" s="4" t="s">
        <v>21</v>
      </c>
      <c r="C16" s="27">
        <v>2500000</v>
      </c>
      <c r="D16" s="27"/>
      <c r="E16" s="27"/>
      <c r="F16" s="25">
        <f>E16+D16+C16</f>
        <v>2500000</v>
      </c>
      <c r="G16" s="21">
        <f>C16+E16</f>
        <v>2500000</v>
      </c>
      <c r="H16" s="21">
        <f>D16</f>
        <v>0</v>
      </c>
      <c r="I16" s="21">
        <v>0</v>
      </c>
    </row>
    <row r="17" spans="1:9" x14ac:dyDescent="0.25">
      <c r="A17" s="4" t="s">
        <v>53</v>
      </c>
      <c r="B17" s="4" t="s">
        <v>54</v>
      </c>
      <c r="C17" s="27">
        <v>8716466</v>
      </c>
      <c r="D17" s="27"/>
      <c r="E17" s="27"/>
      <c r="F17" s="25">
        <f>E17+D17+C17</f>
        <v>8716466</v>
      </c>
      <c r="G17" s="21">
        <f>C17+E17</f>
        <v>8716466</v>
      </c>
      <c r="H17" s="21">
        <f>D17</f>
        <v>0</v>
      </c>
      <c r="I17" s="21"/>
    </row>
    <row r="18" spans="1:9" s="10" customFormat="1" x14ac:dyDescent="0.25">
      <c r="A18" s="9"/>
      <c r="B18" s="9" t="s">
        <v>22</v>
      </c>
      <c r="C18" s="26">
        <f t="shared" ref="C18:I18" si="3">C11+C15+C16+C17</f>
        <v>949137214</v>
      </c>
      <c r="D18" s="26">
        <f t="shared" si="3"/>
        <v>126990249</v>
      </c>
      <c r="E18" s="26">
        <f t="shared" si="3"/>
        <v>92681070</v>
      </c>
      <c r="F18" s="36">
        <f t="shared" si="3"/>
        <v>1168808533</v>
      </c>
      <c r="G18" s="26">
        <f t="shared" si="3"/>
        <v>1041818284</v>
      </c>
      <c r="H18" s="26">
        <f t="shared" si="3"/>
        <v>126990249</v>
      </c>
      <c r="I18" s="26">
        <f t="shared" si="3"/>
        <v>0</v>
      </c>
    </row>
    <row r="19" spans="1:9" s="10" customFormat="1" x14ac:dyDescent="0.25">
      <c r="A19" s="15" t="s">
        <v>23</v>
      </c>
      <c r="B19" s="15"/>
      <c r="C19" s="16"/>
      <c r="D19" s="16"/>
      <c r="E19" s="16"/>
      <c r="F19" s="16"/>
      <c r="G19" s="15"/>
      <c r="H19" s="34"/>
      <c r="I19" s="34"/>
    </row>
    <row r="20" spans="1:9" x14ac:dyDescent="0.25">
      <c r="A20" s="38" t="s">
        <v>52</v>
      </c>
      <c r="B20" s="39" t="s">
        <v>1</v>
      </c>
      <c r="C20" s="40" t="s">
        <v>2</v>
      </c>
      <c r="D20" s="41" t="s">
        <v>45</v>
      </c>
      <c r="E20" s="41" t="s">
        <v>39</v>
      </c>
      <c r="F20" s="40" t="s">
        <v>40</v>
      </c>
      <c r="G20" s="37" t="s">
        <v>48</v>
      </c>
      <c r="H20" s="37"/>
      <c r="I20" s="37"/>
    </row>
    <row r="21" spans="1:9" s="3" customFormat="1" ht="45.75" customHeight="1" x14ac:dyDescent="0.25">
      <c r="A21" s="38"/>
      <c r="B21" s="39"/>
      <c r="C21" s="40"/>
      <c r="D21" s="41"/>
      <c r="E21" s="41"/>
      <c r="F21" s="40"/>
      <c r="G21" s="17" t="s">
        <v>49</v>
      </c>
      <c r="H21" s="17" t="s">
        <v>50</v>
      </c>
      <c r="I21" s="17" t="s">
        <v>51</v>
      </c>
    </row>
    <row r="22" spans="1:9" s="3" customFormat="1" ht="15.75" customHeight="1" x14ac:dyDescent="0.25">
      <c r="A22" s="12" t="s">
        <v>46</v>
      </c>
      <c r="B22" s="12" t="s">
        <v>47</v>
      </c>
      <c r="C22" s="27">
        <v>217911649</v>
      </c>
      <c r="D22" s="26"/>
      <c r="E22" s="26"/>
      <c r="F22" s="25">
        <f>SUM(C22:E22)</f>
        <v>217911649</v>
      </c>
      <c r="G22" s="18">
        <f>C22</f>
        <v>217911649</v>
      </c>
      <c r="H22" s="18">
        <f>D22</f>
        <v>0</v>
      </c>
      <c r="I22" s="18">
        <v>0</v>
      </c>
    </row>
    <row r="23" spans="1:9" x14ac:dyDescent="0.25">
      <c r="A23" s="4" t="s">
        <v>24</v>
      </c>
      <c r="B23" s="4" t="s">
        <v>42</v>
      </c>
      <c r="C23" s="27">
        <v>36160289</v>
      </c>
      <c r="D23" s="27"/>
      <c r="E23" s="27"/>
      <c r="F23" s="25">
        <f>C23+D23+E23</f>
        <v>36160289</v>
      </c>
      <c r="G23" s="18">
        <f>C23</f>
        <v>36160289</v>
      </c>
      <c r="H23" s="18">
        <f>D23</f>
        <v>0</v>
      </c>
      <c r="I23" s="18">
        <v>0</v>
      </c>
    </row>
    <row r="24" spans="1:9" x14ac:dyDescent="0.25">
      <c r="A24" s="4" t="s">
        <v>25</v>
      </c>
      <c r="B24" s="4" t="s">
        <v>26</v>
      </c>
      <c r="C24" s="27">
        <v>105000000</v>
      </c>
      <c r="D24" s="27"/>
      <c r="E24" s="27"/>
      <c r="F24" s="25">
        <f t="shared" ref="F24:F32" si="4">C24+D24+E24</f>
        <v>105000000</v>
      </c>
      <c r="G24" s="18"/>
      <c r="H24" s="18">
        <f>D24</f>
        <v>0</v>
      </c>
      <c r="I24" s="18">
        <f>C24</f>
        <v>105000000</v>
      </c>
    </row>
    <row r="25" spans="1:9" x14ac:dyDescent="0.25">
      <c r="A25" s="4" t="s">
        <v>27</v>
      </c>
      <c r="B25" s="4" t="s">
        <v>28</v>
      </c>
      <c r="C25" s="27">
        <v>18624000</v>
      </c>
      <c r="D25" s="27">
        <v>59765000</v>
      </c>
      <c r="E25" s="27">
        <v>1219200</v>
      </c>
      <c r="F25" s="25">
        <f t="shared" si="4"/>
        <v>79608200</v>
      </c>
      <c r="G25" s="18">
        <f>C25+E25</f>
        <v>19843200</v>
      </c>
      <c r="H25" s="18">
        <f>D25</f>
        <v>59765000</v>
      </c>
      <c r="I25" s="18">
        <v>0</v>
      </c>
    </row>
    <row r="26" spans="1:9" x14ac:dyDescent="0.25">
      <c r="A26" s="4" t="s">
        <v>29</v>
      </c>
      <c r="B26" s="4" t="s">
        <v>43</v>
      </c>
      <c r="C26" s="27">
        <v>30000</v>
      </c>
      <c r="D26" s="27">
        <v>4850000</v>
      </c>
      <c r="E26" s="27"/>
      <c r="F26" s="25">
        <f t="shared" si="4"/>
        <v>4880000</v>
      </c>
      <c r="G26" s="18">
        <f>C26</f>
        <v>30000</v>
      </c>
      <c r="H26" s="18">
        <f>D26</f>
        <v>4850000</v>
      </c>
      <c r="I26" s="18">
        <v>0</v>
      </c>
    </row>
    <row r="27" spans="1:9" s="6" customFormat="1" x14ac:dyDescent="0.25">
      <c r="A27" s="5"/>
      <c r="B27" s="14" t="s">
        <v>30</v>
      </c>
      <c r="C27" s="28">
        <f t="shared" ref="C27:I27" si="5">SUM(C22:C26)</f>
        <v>377725938</v>
      </c>
      <c r="D27" s="28">
        <f t="shared" si="5"/>
        <v>64615000</v>
      </c>
      <c r="E27" s="28">
        <f t="shared" si="5"/>
        <v>1219200</v>
      </c>
      <c r="F27" s="29">
        <f t="shared" si="5"/>
        <v>443560138</v>
      </c>
      <c r="G27" s="19">
        <f t="shared" si="5"/>
        <v>273945138</v>
      </c>
      <c r="H27" s="19">
        <f t="shared" si="5"/>
        <v>64615000</v>
      </c>
      <c r="I27" s="19">
        <f t="shared" si="5"/>
        <v>105000000</v>
      </c>
    </row>
    <row r="28" spans="1:9" s="6" customFormat="1" x14ac:dyDescent="0.25">
      <c r="A28" s="4" t="s">
        <v>55</v>
      </c>
      <c r="B28" s="4" t="s">
        <v>56</v>
      </c>
      <c r="C28" s="27">
        <v>217900630</v>
      </c>
      <c r="D28" s="27"/>
      <c r="E28" s="27"/>
      <c r="F28" s="25">
        <f>C28+D28+E28</f>
        <v>217900630</v>
      </c>
      <c r="G28" s="18">
        <f>C28</f>
        <v>217900630</v>
      </c>
      <c r="H28" s="18"/>
      <c r="I28" s="18"/>
    </row>
    <row r="29" spans="1:9" x14ac:dyDescent="0.25">
      <c r="A29" s="4" t="s">
        <v>31</v>
      </c>
      <c r="B29" s="4" t="s">
        <v>32</v>
      </c>
      <c r="C29" s="27">
        <v>18611990</v>
      </c>
      <c r="D29" s="27"/>
      <c r="E29" s="27"/>
      <c r="F29" s="25">
        <f t="shared" si="4"/>
        <v>18611990</v>
      </c>
      <c r="G29" s="18">
        <f>C29</f>
        <v>18611990</v>
      </c>
      <c r="H29" s="18">
        <f>D29</f>
        <v>0</v>
      </c>
      <c r="I29" s="18">
        <v>0</v>
      </c>
    </row>
    <row r="30" spans="1:9" x14ac:dyDescent="0.25">
      <c r="A30" s="4" t="s">
        <v>33</v>
      </c>
      <c r="B30" s="4" t="s">
        <v>34</v>
      </c>
      <c r="C30" s="27"/>
      <c r="D30" s="27"/>
      <c r="E30" s="27"/>
      <c r="F30" s="25">
        <f t="shared" si="4"/>
        <v>0</v>
      </c>
      <c r="G30" s="18">
        <f>C30</f>
        <v>0</v>
      </c>
      <c r="H30" s="18">
        <f>D30</f>
        <v>0</v>
      </c>
      <c r="I30" s="18">
        <v>0</v>
      </c>
    </row>
    <row r="31" spans="1:9" s="8" customFormat="1" x14ac:dyDescent="0.25">
      <c r="A31" s="7"/>
      <c r="B31" s="14" t="s">
        <v>35</v>
      </c>
      <c r="C31" s="28">
        <f>SUM(C28:C30)</f>
        <v>236512620</v>
      </c>
      <c r="D31" s="28">
        <f>SUM(D29:D30)</f>
        <v>0</v>
      </c>
      <c r="E31" s="28">
        <f>SUM(E29:E30)</f>
        <v>0</v>
      </c>
      <c r="F31" s="30">
        <f t="shared" si="4"/>
        <v>236512620</v>
      </c>
      <c r="G31" s="23">
        <f>G28+G29+G30</f>
        <v>236512620</v>
      </c>
      <c r="H31" s="23">
        <f>SUM(H29:H30)</f>
        <v>0</v>
      </c>
      <c r="I31" s="23">
        <f>SUM(I29:I30)</f>
        <v>0</v>
      </c>
    </row>
    <row r="32" spans="1:9" s="8" customFormat="1" x14ac:dyDescent="0.25">
      <c r="A32" s="7" t="s">
        <v>36</v>
      </c>
      <c r="B32" s="7" t="s">
        <v>37</v>
      </c>
      <c r="C32" s="31">
        <v>485962773</v>
      </c>
      <c r="D32" s="31">
        <v>2617729</v>
      </c>
      <c r="E32" s="31">
        <v>155273</v>
      </c>
      <c r="F32" s="30">
        <f t="shared" si="4"/>
        <v>488735775</v>
      </c>
      <c r="G32" s="24">
        <f>C32+E32</f>
        <v>486118046</v>
      </c>
      <c r="H32" s="24">
        <f>D32</f>
        <v>2617729</v>
      </c>
      <c r="I32" s="24">
        <v>0</v>
      </c>
    </row>
    <row r="33" spans="1:9" s="10" customFormat="1" x14ac:dyDescent="0.25">
      <c r="A33" s="9"/>
      <c r="B33" s="9" t="s">
        <v>38</v>
      </c>
      <c r="C33" s="26">
        <f t="shared" ref="C33:I33" si="6">C27+C31+C32</f>
        <v>1100201331</v>
      </c>
      <c r="D33" s="26">
        <f>D27+D31+D32</f>
        <v>67232729</v>
      </c>
      <c r="E33" s="36">
        <f t="shared" si="6"/>
        <v>1374473</v>
      </c>
      <c r="F33" s="36">
        <f t="shared" si="6"/>
        <v>1168808533</v>
      </c>
      <c r="G33" s="20">
        <f t="shared" si="6"/>
        <v>996575804</v>
      </c>
      <c r="H33" s="20">
        <f t="shared" si="6"/>
        <v>67232729</v>
      </c>
      <c r="I33" s="20">
        <f t="shared" si="6"/>
        <v>105000000</v>
      </c>
    </row>
    <row r="34" spans="1:9" ht="15.6" x14ac:dyDescent="0.3">
      <c r="D34" s="33"/>
    </row>
    <row r="35" spans="1:9" ht="15.6" x14ac:dyDescent="0.3">
      <c r="D35" s="33"/>
      <c r="I35" s="35"/>
    </row>
  </sheetData>
  <mergeCells count="17">
    <mergeCell ref="A1:I1"/>
    <mergeCell ref="G2:I2"/>
    <mergeCell ref="H3:I3"/>
    <mergeCell ref="G4:I4"/>
    <mergeCell ref="G20:I20"/>
    <mergeCell ref="A4:A5"/>
    <mergeCell ref="A20:A21"/>
    <mergeCell ref="B20:B21"/>
    <mergeCell ref="C20:C21"/>
    <mergeCell ref="D20:D21"/>
    <mergeCell ref="E20:E21"/>
    <mergeCell ref="F20:F21"/>
    <mergeCell ref="B4:B5"/>
    <mergeCell ref="C4:C5"/>
    <mergeCell ref="D4:D5"/>
    <mergeCell ref="E4:E5"/>
    <mergeCell ref="F4:F5"/>
  </mergeCells>
  <pageMargins left="0.39370078740157483" right="0.39370078740157483" top="0.39370078740157483" bottom="0.39370078740157483" header="0.31496062992125984" footer="0.31496062992125984"/>
  <pageSetup paperSize="9" scale="8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sz. melléklet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Schön Helga</cp:lastModifiedBy>
  <cp:lastPrinted>2020-02-14T08:01:34Z</cp:lastPrinted>
  <dcterms:created xsi:type="dcterms:W3CDTF">2015-02-03T19:39:31Z</dcterms:created>
  <dcterms:modified xsi:type="dcterms:W3CDTF">2020-02-14T08:02:44Z</dcterms:modified>
</cp:coreProperties>
</file>